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vin\Documents\CONTRATACION DE EMERGENCIA\Huracan ETA contrataciones\"/>
    </mc:Choice>
  </mc:AlternateContent>
  <xr:revisionPtr revIDLastSave="0" documentId="13_ncr:1_{CB4BCD3B-61BB-41CC-96B8-B62D126C5EB6}" xr6:coauthVersionLast="45" xr6:coauthVersionMax="45" xr10:uidLastSave="{00000000-0000-0000-0000-000000000000}"/>
  <bookViews>
    <workbookView xWindow="16284" yWindow="-108" windowWidth="16608" windowHeight="9432" firstSheet="2" activeTab="2" xr2:uid="{00000000-000D-0000-FFFF-FFFF00000000}"/>
  </bookViews>
  <sheets>
    <sheet name="INSEP" sheetId="1" r:id="rId1"/>
    <sheet name="SEDECOAS" sheetId="3" r:id="rId2"/>
    <sheet name="INVEST-H" sheetId="2" r:id="rId3"/>
    <sheet name="Montos Total por Depto." sheetId="4" r:id="rId4"/>
    <sheet name="Monto total por Institucion" sheetId="5" r:id="rId5"/>
  </sheets>
  <definedNames>
    <definedName name="_xlnm._FilterDatabase" localSheetId="0" hidden="1">INSEP!$B$9:$H$45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E12" i="4"/>
  <c r="E13" i="4"/>
  <c r="E14" i="4"/>
  <c r="E15" i="4"/>
  <c r="E17" i="4"/>
  <c r="E18" i="4"/>
  <c r="E19" i="4"/>
  <c r="E20" i="4"/>
  <c r="E21" i="4"/>
  <c r="E22" i="4"/>
  <c r="E23" i="4"/>
  <c r="E24" i="4"/>
  <c r="E25" i="4"/>
  <c r="E10" i="4"/>
  <c r="G68" i="2"/>
  <c r="C9" i="5" l="1"/>
  <c r="C7" i="5"/>
  <c r="H32" i="1" l="1"/>
  <c r="D16" i="4" s="1"/>
  <c r="D26" i="4" s="1"/>
  <c r="G35" i="2" l="1"/>
  <c r="E35" i="2"/>
  <c r="G12" i="2"/>
  <c r="E12" i="2"/>
  <c r="H75" i="1"/>
  <c r="I64" i="3"/>
  <c r="I44" i="3"/>
  <c r="I30" i="3"/>
  <c r="I18" i="3"/>
  <c r="I80" i="3"/>
  <c r="E68" i="2" l="1"/>
  <c r="G51" i="2"/>
  <c r="E51" i="2"/>
  <c r="G23" i="2"/>
  <c r="E23" i="2"/>
  <c r="F24" i="1" l="1"/>
  <c r="H40" i="1"/>
  <c r="H45" i="1"/>
  <c r="H66" i="1"/>
  <c r="H67" i="1" s="1"/>
  <c r="H57" i="1"/>
  <c r="H54" i="1"/>
  <c r="F31" i="1"/>
  <c r="F21" i="1"/>
  <c r="H10" i="1"/>
  <c r="H12" i="1" s="1"/>
  <c r="F28" i="1"/>
  <c r="F27" i="1"/>
  <c r="F66" i="1"/>
  <c r="F67" i="1" s="1"/>
  <c r="F57" i="1"/>
  <c r="F54" i="1"/>
  <c r="F45" i="1"/>
  <c r="F30" i="1"/>
  <c r="F10" i="1"/>
  <c r="F12" i="1" s="1"/>
  <c r="F58" i="1" l="1"/>
  <c r="H58" i="1"/>
  <c r="F40" i="1"/>
  <c r="F46" i="1" s="1"/>
  <c r="H46" i="1"/>
  <c r="F32" i="1"/>
  <c r="C16" i="4" s="1"/>
  <c r="E16" i="4" s="1"/>
  <c r="F74" i="1"/>
  <c r="F75" i="1" s="1"/>
  <c r="C26" i="4" l="1"/>
  <c r="C8" i="5"/>
  <c r="C10" i="5" s="1"/>
  <c r="C27" i="4" l="1"/>
  <c r="E26" i="4"/>
</calcChain>
</file>

<file path=xl/sharedStrings.xml><?xml version="1.0" encoding="utf-8"?>
<sst xmlns="http://schemas.openxmlformats.org/spreadsheetml/2006/main" count="964" uniqueCount="307">
  <si>
    <t>No.</t>
  </si>
  <si>
    <t>Evento identificado por SINAGER /COPECO</t>
  </si>
  <si>
    <t>Ubicación</t>
  </si>
  <si>
    <t>Supervisor</t>
  </si>
  <si>
    <t>Monto Estimado (Lps)</t>
  </si>
  <si>
    <t>Contratista</t>
  </si>
  <si>
    <t>Puente Águila colapsado, derrumbes en la carretera, taludes derrumbados, deslizamientos.</t>
  </si>
  <si>
    <t>Departamento del Paraíso, municipio de Danlí y Trojes, Tramo Las Lomas - Trojes</t>
  </si>
  <si>
    <t xml:space="preserve">SINTEC </t>
  </si>
  <si>
    <t>CORPORACIÓN SOL</t>
  </si>
  <si>
    <t>Deslizamientos y taludes derrumbados.</t>
  </si>
  <si>
    <t>Departamento del Paraíso, municipio de Trojes, Tramo Cifuentes - Planes - Santa Fé</t>
  </si>
  <si>
    <t>DA VINCI</t>
  </si>
  <si>
    <t>SEININ</t>
  </si>
  <si>
    <t>Derrumbes en la carretera.</t>
  </si>
  <si>
    <t>Departamento de Yoro, municipio de Sulaco, Tramo Sulaco - La Libertad</t>
  </si>
  <si>
    <t>LUIS HENRIQUEZ</t>
  </si>
  <si>
    <t>ENOCSA</t>
  </si>
  <si>
    <t>Departamento de Yoro, municipio de Victoria, Tramo Victoria - El Desmonte</t>
  </si>
  <si>
    <t>Departamento de Yoro, municipio de Yorito, Tramo La Libertad - Yorito - Empalme Yoro Ruta 23</t>
  </si>
  <si>
    <t>Destrucción de vado</t>
  </si>
  <si>
    <t>Departamento de Yoro, municipio de Arenal, Tramo Ruta 23 - Arenal</t>
  </si>
  <si>
    <t>MADEC</t>
  </si>
  <si>
    <t>CONDELSA</t>
  </si>
  <si>
    <t>Puente San Marcos dañado y perdida de material en las aproximaciones del puente</t>
  </si>
  <si>
    <t>Departamento de Yoro, municipio de Olanchito, Tramo Olanchito - San Lorenzo</t>
  </si>
  <si>
    <t>Departamento de Yoro, municipio de Jocón, Tramo San Lorenzo - Jocón</t>
  </si>
  <si>
    <t>Departamento de Yoro, municipio de Progreso, Tramo Batán - Urraco</t>
  </si>
  <si>
    <t>MIA-GROUP</t>
  </si>
  <si>
    <t>PAYWA</t>
  </si>
  <si>
    <t>Departamento de Yoro, municipio de Santa Rita, Tramo Santa Rita - El Negrito</t>
  </si>
  <si>
    <t>CONSTRUCTORA RUSSEL PUERTO</t>
  </si>
  <si>
    <t>Departamento de Yoro, municipio de El Negrito, Tramo El Negrito - Morazán</t>
  </si>
  <si>
    <t>Destrucción de la aproximación del puente sobre el río Catahuana, deslizamiento en carretera.</t>
  </si>
  <si>
    <t>Departamento de Yoro, municipio de Morazán, Tramo Morazán - Chancaya</t>
  </si>
  <si>
    <t>AESA</t>
  </si>
  <si>
    <t>Departamento de Yoro, municipio de Yoro, Tramo Chancaya - Yoro - Yodeco - Jocón y Yodeco - Mangulile</t>
  </si>
  <si>
    <t>RUSSEL CRUZ</t>
  </si>
  <si>
    <t>Departamento de La Paz, municipio de Marcala y La Paz, Tramo La Paz - Marcala</t>
  </si>
  <si>
    <t>ANAHYANSSY TERCERO</t>
  </si>
  <si>
    <t>SERVICIOS INTEGRALES DE INGENIERÍA</t>
  </si>
  <si>
    <t>Departamento de La Paz, municipio de San Pedro de Tutule y Guajiquiro, Tramo San Pedro de Tutule - Guajiquiro</t>
  </si>
  <si>
    <t>Departamento de La Paz, municipio de Marcala, Yarula y Santa Elena, Tramo Marcala - El Cerrón - Sabanetas - Yarula - Santa Elena</t>
  </si>
  <si>
    <t>Departamento de La Paz, municipio de La Paz, Tramo El Astillero - San Rafael y El Playón - La Paz</t>
  </si>
  <si>
    <t>Departamento de La Paz, municipio de Cabañas, Tramo La Paz - Las Marías 2</t>
  </si>
  <si>
    <t>Departamento de La Paz, municipio de Opatoro, Tramo El Cerrón - Opatoro - El Pinar y San Miguelito - La Florida</t>
  </si>
  <si>
    <t>SEPROSCO</t>
  </si>
  <si>
    <t>Departamento de Comayagua, municipio de Comayagua, Tramo Comayagua - San Jerónimo</t>
  </si>
  <si>
    <t>GATESA</t>
  </si>
  <si>
    <t>MARTE</t>
  </si>
  <si>
    <t>Puente Cacahuapa dañado</t>
  </si>
  <si>
    <t>Departamento de Comayagua, municipio de San Jerónimo, Puente Cacahuapa</t>
  </si>
  <si>
    <t>Colapso del puente colgante</t>
  </si>
  <si>
    <t>Departamento de Comayagua, municipio de Ojo de Agua, Puente Colgante de Hamaca sobre el río Humuya</t>
  </si>
  <si>
    <t>Derrumbes en la carretera/Puente Ganso dañado</t>
  </si>
  <si>
    <t>Departamento de Comayagua, municipio de Ajuterique, Tramo Ajuterique - El Playón</t>
  </si>
  <si>
    <t>MARTE/ROENGE</t>
  </si>
  <si>
    <t>Accesos incomunicados, derrumbes y erosiones el tramo</t>
  </si>
  <si>
    <t>Departamento de Choluteca, municipio de Duyure, Tramo Liraqui - Chilamate - Apasupo y San Lorenzo - Alto Pino</t>
  </si>
  <si>
    <t>CONASH</t>
  </si>
  <si>
    <t>DANIMAR</t>
  </si>
  <si>
    <t>Departamento de Valle, municipio Nacaome, Tramo Nacaome - El Amatillo y Agua Caliente - Coyolito</t>
  </si>
  <si>
    <t>CONSTRUCTORA CELAQUE</t>
  </si>
  <si>
    <t xml:space="preserve">LISTADO DE DAÑOS PROVOCADOS POR EL HURACAN ETA, IDENTIFICADOS POR SINAGER Y QUE ESTAN SIENDO ATENDIDOS                                                                                                                                                                                    POR EL GOBIERNO DE LA REPÚBLICA </t>
  </si>
  <si>
    <t>DEPARTAMENTO DE EL PARAISO</t>
  </si>
  <si>
    <t>DEPARTAMENTO DE YORO</t>
  </si>
  <si>
    <t>DEPARTAMENTO DE LA PAZ</t>
  </si>
  <si>
    <t>DEPARTAMENTO DE COMAYAGUA</t>
  </si>
  <si>
    <t>DEPARTAMENTO DE CHOLUTECA</t>
  </si>
  <si>
    <t>DEPARTAMENTO DE VALLE</t>
  </si>
  <si>
    <t>Total</t>
  </si>
  <si>
    <t>Totales</t>
  </si>
  <si>
    <t>Paso interrumpido por socavación del rio cangrejal en La Ceiba</t>
  </si>
  <si>
    <t>Atlántida, La Ceiba</t>
  </si>
  <si>
    <t>Incomunicados en comunidad  Rio Cuero , Frisco Uno San Frco Atlantida</t>
  </si>
  <si>
    <t>Atlántida, San Francisco</t>
  </si>
  <si>
    <t>ASP</t>
  </si>
  <si>
    <t>SERMACO</t>
  </si>
  <si>
    <t>Falla en aproximacion puente salida Olanchito a Sabá</t>
  </si>
  <si>
    <t>Colon</t>
  </si>
  <si>
    <t>Desbordamiento, incomunicados comunidad rio Esteban, Balfate</t>
  </si>
  <si>
    <t>INCONSUL</t>
  </si>
  <si>
    <t>FENIX</t>
  </si>
  <si>
    <t>Incomunicado Comunidad Sico en Iriona</t>
  </si>
  <si>
    <t>Derrumbe carretera acceso a cortina represa el cajon</t>
  </si>
  <si>
    <t>Cortes</t>
  </si>
  <si>
    <t>SAYBE</t>
  </si>
  <si>
    <t>Reporte de daños puente tegucigalpita en el tramo 05P01315 Ruta CA-13</t>
  </si>
  <si>
    <t>Occidente, Omoa - Tegucigalpita, Omoa Cortes</t>
  </si>
  <si>
    <t>Deslizamientos a lo largo del tramo Omoa Corinto Cortés</t>
  </si>
  <si>
    <t>Socavación de estribo en puente sobre el tramo 08V88800 La Jagua - Jalteva - El Tablón</t>
  </si>
  <si>
    <t>Francisco Morazán</t>
  </si>
  <si>
    <t>FLEFIL</t>
  </si>
  <si>
    <t>Derrumbes Km 40 carretera hacia Talanga</t>
  </si>
  <si>
    <t>PROSIN</t>
  </si>
  <si>
    <t>PINEL Y ASOCIADOS</t>
  </si>
  <si>
    <t>Derrumbes Km 19  hacia Talanga</t>
  </si>
  <si>
    <t>Derrumbes Km 52 zona sur CA5</t>
  </si>
  <si>
    <t>Derrumbes carretera a Valle de Angeles Francisco Morazán</t>
  </si>
  <si>
    <t>CONSTRUCCIONES MULTIPLES</t>
  </si>
  <si>
    <t>Colapso de un carril  carretera entre Catacamas - Talgua</t>
  </si>
  <si>
    <t>Olancho</t>
  </si>
  <si>
    <t>CONSULTING</t>
  </si>
  <si>
    <t>CRESCO</t>
  </si>
  <si>
    <t>Derrumbes Corredor Agrícola antes de Gualaco Olancho</t>
  </si>
  <si>
    <t>Derrumbes entre Gualaco - San Esteban</t>
  </si>
  <si>
    <t>Derrumbes entre Gualaco - San Francisco de la Paz</t>
  </si>
  <si>
    <t>Derrumbes entre Gualaco y Chindona Olancho</t>
  </si>
  <si>
    <t>Colapso alcantarilla en el km 128+800 San Esteban - El Carbón Olancho</t>
  </si>
  <si>
    <t>COSCO</t>
  </si>
  <si>
    <t>Socavación en Salida de Alcantarilla Triple</t>
  </si>
  <si>
    <t>Olancho, S. Fco. De Becerra</t>
  </si>
  <si>
    <t>TECNISA</t>
  </si>
  <si>
    <t>SALVADOR GARCIA</t>
  </si>
  <si>
    <t>Socavación del terraplén en Pavimento Hidráulico La Empalizada a Ruta S-077</t>
  </si>
  <si>
    <t>Olancho - S Fco. De Becerra</t>
  </si>
  <si>
    <t>Caja Puente Dañada (Urbano)</t>
  </si>
  <si>
    <t>Olancho, Gualaco</t>
  </si>
  <si>
    <t>COMPUCAD</t>
  </si>
  <si>
    <t>Socavación en la carretera por crecida Río Choluteca, Acceso a Trujillito</t>
  </si>
  <si>
    <t>Fco. Morazán, Cantarranas</t>
  </si>
  <si>
    <t>OMNI</t>
  </si>
  <si>
    <t>SATO</t>
  </si>
  <si>
    <t>Separación de losas en el puente</t>
  </si>
  <si>
    <t>Socavación de aproximaciones del vado</t>
  </si>
  <si>
    <t>DEPARTAMENTO DE ATLANTIDA</t>
  </si>
  <si>
    <t>DEPARTAMENTO DE COLON</t>
  </si>
  <si>
    <t>DEPARTAMENTO DE CORTES</t>
  </si>
  <si>
    <t>DEPARTAMENTO DE FRANCISCO MORAZAN</t>
  </si>
  <si>
    <t>DEPARTAMENTO DE OLANCHO</t>
  </si>
  <si>
    <t xml:space="preserve">No. </t>
  </si>
  <si>
    <t>EVENTO IDENTIFICADO POR SINAGER /COPECO</t>
  </si>
  <si>
    <t>SUPERVISA</t>
  </si>
  <si>
    <t>MONTO ESTIMADO  LEMPIRAS</t>
  </si>
  <si>
    <t>CONTRATISTA</t>
  </si>
  <si>
    <t>MONTO ESTIMADO LEMPIRAS (COSTO DIRECTO)</t>
  </si>
  <si>
    <t>DEPARTAMENTO</t>
  </si>
  <si>
    <t>MUNICIPIO</t>
  </si>
  <si>
    <t>ALDEA</t>
  </si>
  <si>
    <t>Rehabilitacion de camino Quioco-Agua Blanca</t>
  </si>
  <si>
    <t>Lempira</t>
  </si>
  <si>
    <t>La Iguala</t>
  </si>
  <si>
    <t>Quioco, Rio Salado entre Matazano y El Manguito, El Derrumbado</t>
  </si>
  <si>
    <t>SEDECOAS</t>
  </si>
  <si>
    <t>CORPORACION SOL</t>
  </si>
  <si>
    <t>Rehabilitacion de Camino</t>
  </si>
  <si>
    <t>Gracias</t>
  </si>
  <si>
    <t>Lagunita Platanares</t>
  </si>
  <si>
    <t>R&amp;M ASOCIADOS</t>
  </si>
  <si>
    <t>San Manuel</t>
  </si>
  <si>
    <t>San Antonio</t>
  </si>
  <si>
    <t>San Rafael</t>
  </si>
  <si>
    <t>Queruco</t>
  </si>
  <si>
    <t>Belen</t>
  </si>
  <si>
    <t>Las Olominas</t>
  </si>
  <si>
    <t>La Union</t>
  </si>
  <si>
    <t>El Aguila</t>
  </si>
  <si>
    <t xml:space="preserve">Rehabilitacion de Calle primaria a la altura de puente higuito </t>
  </si>
  <si>
    <t xml:space="preserve"> Higuito</t>
  </si>
  <si>
    <t xml:space="preserve">Rehabilitacion de Carretera </t>
  </si>
  <si>
    <t>Copan</t>
  </si>
  <si>
    <t>La Reforma</t>
  </si>
  <si>
    <t>CONCOH</t>
  </si>
  <si>
    <t>Santa Rita</t>
  </si>
  <si>
    <t>La Cuchilla</t>
  </si>
  <si>
    <t>ICA</t>
  </si>
  <si>
    <t>Rehabilitacion de camino</t>
  </si>
  <si>
    <t>San Juan de Opoa</t>
  </si>
  <si>
    <t xml:space="preserve">Laguna Negra </t>
  </si>
  <si>
    <t>Ocotepeque</t>
  </si>
  <si>
    <t>Dolores Merendon</t>
  </si>
  <si>
    <t>San Jeronimos</t>
  </si>
  <si>
    <t>PICAASO</t>
  </si>
  <si>
    <t>San Jorge</t>
  </si>
  <si>
    <t>Los Planos</t>
  </si>
  <si>
    <t>OCCA</t>
  </si>
  <si>
    <t>Rehabilitacion de carretera</t>
  </si>
  <si>
    <t xml:space="preserve">Lucerna </t>
  </si>
  <si>
    <t>Quebrada  Grande</t>
  </si>
  <si>
    <t xml:space="preserve">Ocotepeque </t>
  </si>
  <si>
    <t xml:space="preserve"> Belen Gualcho </t>
  </si>
  <si>
    <t>Amatillo</t>
  </si>
  <si>
    <t xml:space="preserve">Rehabilitacion de camino </t>
  </si>
  <si>
    <t xml:space="preserve">Encarnacion </t>
  </si>
  <si>
    <t>Las delicias</t>
  </si>
  <si>
    <t>Intibuca</t>
  </si>
  <si>
    <t>Yamaranguila-Concepcion</t>
  </si>
  <si>
    <t>Oloas-Hoja Blanca</t>
  </si>
  <si>
    <t>CONSTRUCTORA MYN</t>
  </si>
  <si>
    <t>Yamaranquila</t>
  </si>
  <si>
    <t>Las Hortencias</t>
  </si>
  <si>
    <t>EMCODEL</t>
  </si>
  <si>
    <t>La Esperanza</t>
  </si>
  <si>
    <t>Guise</t>
  </si>
  <si>
    <t>San Nicolas</t>
  </si>
  <si>
    <t>Monquecagua</t>
  </si>
  <si>
    <t>San Francisco de Opalaca</t>
  </si>
  <si>
    <t>monteverde, La union, Ceibita, El naranjo</t>
  </si>
  <si>
    <t>Jesus de Otoro</t>
  </si>
  <si>
    <t>Junquillo, Coclan</t>
  </si>
  <si>
    <t>SERICON</t>
  </si>
  <si>
    <t>San Isidro</t>
  </si>
  <si>
    <t>Peña Blanca</t>
  </si>
  <si>
    <t>Rehabilitacion de Carretera</t>
  </si>
  <si>
    <t>Santa Barbara</t>
  </si>
  <si>
    <t>San Pedro Zacapa</t>
  </si>
  <si>
    <t>Gualijiquil, La Loma, Azacualpa, Quebrada Grande, Tramo Zacapa-Santa Barbara</t>
  </si>
  <si>
    <t>INVECRO</t>
  </si>
  <si>
    <t>La Arada</t>
  </si>
  <si>
    <t>Rio Jaguaca</t>
  </si>
  <si>
    <t>Concepcion del Sur</t>
  </si>
  <si>
    <t>Quebrada de Bala, Desvio La Plata, , Cuesta de los Mendez, Buenos Aires</t>
  </si>
  <si>
    <t>Ceguaca</t>
  </si>
  <si>
    <t xml:space="preserve">la Cuchilla, el eden y santa ana </t>
  </si>
  <si>
    <t>Chinda</t>
  </si>
  <si>
    <t xml:space="preserve">Entrada Principal, Tramo Chinda - Iguala, </t>
  </si>
  <si>
    <t>Gualala</t>
  </si>
  <si>
    <t>Malecon-El Encanto</t>
  </si>
  <si>
    <t>DEPARTAMENTO DE LEMPIRA</t>
  </si>
  <si>
    <t>UBICACIÓN</t>
  </si>
  <si>
    <t>DEPARTAMENTO DE COPAN</t>
  </si>
  <si>
    <t>TOTALES</t>
  </si>
  <si>
    <t>DEPARTAMENTO DE OCOTEPEQUE</t>
  </si>
  <si>
    <t>DEPARTAMENTO DE INTIBUCA</t>
  </si>
  <si>
    <t>DEPARTAMENTO DE SANTA BARBARA</t>
  </si>
  <si>
    <t xml:space="preserve">Monto estimado de supervision </t>
  </si>
  <si>
    <t>Monto estimado de ejecución</t>
  </si>
  <si>
    <t>Departemento</t>
  </si>
  <si>
    <t>Departamento De Lempira</t>
  </si>
  <si>
    <t>Departamento De Copan</t>
  </si>
  <si>
    <t>Departamento De Ocotepeque</t>
  </si>
  <si>
    <t>Departamento De Intibucá</t>
  </si>
  <si>
    <t>Departamento De Santa Barbara</t>
  </si>
  <si>
    <t>Departamento De El Paraíso</t>
  </si>
  <si>
    <t>Departamento De Yoro</t>
  </si>
  <si>
    <t>Departamento De La Paz</t>
  </si>
  <si>
    <t>Departamento De Comayagua</t>
  </si>
  <si>
    <t>Departamento De Choluteca</t>
  </si>
  <si>
    <t>Departamento De Valle</t>
  </si>
  <si>
    <t>Departamento De Atlántida</t>
  </si>
  <si>
    <t>Departamento De Colon</t>
  </si>
  <si>
    <t>Departamento De Cortes</t>
  </si>
  <si>
    <t>Departamento De Francisco Morazán</t>
  </si>
  <si>
    <t>Departamento De Olancho</t>
  </si>
  <si>
    <t>Total General</t>
  </si>
  <si>
    <t>Sub Totales</t>
  </si>
  <si>
    <t>Fuente: SEDECOAS, INSEP e INVEST-H</t>
  </si>
  <si>
    <t>Elaboró: ONCAE/SCGG</t>
  </si>
  <si>
    <t>Institución</t>
  </si>
  <si>
    <t>Monto Estimado a Ejecutar por Institución</t>
  </si>
  <si>
    <t>INSTITUCIÓN CONTRATANTE: SECRETARÍA DE DESARROLLO COMUNITARIO, AGUA Y SANEAMIENTO (SEDECOAS)
Fecha de actualización: 10-11-2020</t>
  </si>
  <si>
    <t>SECRETARÍA DE INFRAESTRUCTURA Y SERVICIOS PÚBLICOS (INSEP)</t>
  </si>
  <si>
    <t>INSTITUCIÓN CONTRATANTE: INVERSIÓN ESTRATEGICA DE HONDURAS  (INVEST-H)
Fecha de actualización: 09-11-2020</t>
  </si>
  <si>
    <t>INVERSIÓN ESTRATEGICA DE HONDURAS  (INVEST-H)</t>
  </si>
  <si>
    <t>SECRETARÍA DE DESARROLLO COMUNITARIO, AGUA Y SANEAMIENTO (SEDECOAS)</t>
  </si>
  <si>
    <t>DETALLE DE CONTRATACIONES EN INFRAESTRUCTURA REALIZADDAS POR INSEP EN ATENCIÓN A LOS DAÑOS PROVOCADOS POR EL HURACAN ETA</t>
  </si>
  <si>
    <t>DETALLE DE CONTRATACIONES EN INFRAESTRUCTURA REALIZADDAS POR SEDECOAS EN ATENCIÓN A LOS DAÑOS PROVOCADOS POR EL HURACAN ETA</t>
  </si>
  <si>
    <t>DETALLE DE CONTRATACIONES EN INFRAESTRUCTURA REALIZADDAS POR INVEST-H EN ATENCIÓN A LOS DAÑOS PROVOCADOS POR EL HURACAN ETA</t>
  </si>
  <si>
    <t>INVERSIÓN ESTIMADA POR DEPARTAMENTO EN ATENCIÓN A LOS DAÑOS EN INFRAESTRUCTURA PROVOCADOS POR EL HURACAN ETA</t>
  </si>
  <si>
    <t>INVERSIÓN ESTIMADA POR INSTITUCIÓN CONTRATANTE EN ATENCIÓN A LOS DAÑOS EN INFRAESTRUCTURA PROVOCADOS POR EL HURACAN ETA</t>
  </si>
  <si>
    <t>INSTITUCIÓN CONTRATANTE: SECRETARÍA DE INFRAESTRUCTURA Y SERVICIOS PÚBLICOS (INSEP) 
Fecha de actualización: 11-11-2020</t>
  </si>
  <si>
    <t>Fecha de actualización: 12/11/2020</t>
  </si>
  <si>
    <t>Honducompras</t>
  </si>
  <si>
    <t>IAIP</t>
  </si>
  <si>
    <t>PUBLICACIONES DE CONTRATO U ORDEN DE COMPRA</t>
  </si>
  <si>
    <t>http://h1.honducompras.gob.hn/Docs/Con1171CD-S-INVESTH-ETA-14-20201200-ContratouOrdendeCompra.pdf</t>
  </si>
  <si>
    <t>http://h1.honducompras.gob.hn/Docs/Con1171CD-O-INVESTH-01-20201200-ContratouOrdendeCompra.pdf</t>
  </si>
  <si>
    <t>NO</t>
  </si>
  <si>
    <t>ETERNA</t>
  </si>
  <si>
    <t>http://h1.honducompras.gob.hn/Docs/Con1171CD-S-INVESTH-ETA-12-20201200-ContratouOrdendeCompra.pdf</t>
  </si>
  <si>
    <t xml:space="preserve">http://h1.honducompras.gob.hn/Docs/Con1171CD-S-INVESTH-ETA-12-20201200-ContratouOrdendeCompra.pdf  </t>
  </si>
  <si>
    <t>SI SERMACO</t>
  </si>
  <si>
    <t xml:space="preserve">http://h1.honducompras.gob.hn/Docs/Con1171CD-S-INVESTH-ETA-13-20201200-ContratouOrdendeCompra.pdf </t>
  </si>
  <si>
    <t>http://h1.honducompras.gob.hn/Docs/Con1171CD-O-INVESTH-ETA-02-20201200-ContratouOrdendeCompra.pdf</t>
  </si>
  <si>
    <t xml:space="preserve">LISTADO DE DAÑOS PROVOCADOS POR EL HURACAN ETA, IDENTIFICADOS POR SINAGER Y QUE ESTAN SIENDO ATENDIDOS  POR EL  GOBIERNO DE LA REPÚBLICA </t>
  </si>
  <si>
    <t>SI</t>
  </si>
  <si>
    <t xml:space="preserve">https://portalunico.iaip.gob.hn/portal/ver_documento.php?uid=ODcyMjY2ODkzNDc2MzQ4NzEyNDYxOTg3MjM0Mg== </t>
  </si>
  <si>
    <t xml:space="preserve">https://portalunico.iaip.gob.hn/portal/ver_documento.php?uid=ODcyMjk1ODkzNDc2MzQ4NzEyNDYxOTg3MjM0Mg== </t>
  </si>
  <si>
    <t xml:space="preserve">https://portalunico.iaip.gob.hn/portal/ver_documento.php?uid=ODcyMDkwODkzNDc2MzQ4NzEyNDYxOTg3MjM0Mg== </t>
  </si>
  <si>
    <t>Sub totales</t>
  </si>
  <si>
    <t xml:space="preserve">https://portalunico.iaip.gob.hn/portal/ver_documento.php?uid=ODcyMTU5ODkzNDc2MzQ4NzEyNDYxOTg3MjM0Mg== </t>
  </si>
  <si>
    <t xml:space="preserve">https://portalunico.iaip.gob.hn/portal/ver_documento.php?uid=ODcyMjc4ODkzNDc2MzQ4NzEyNDYxOTg3MjM0Mg== </t>
  </si>
  <si>
    <t xml:space="preserve">https://portalunico.iaip.gob.hn/portal/ver_documento.php?uid=ODcyMTIxODkzNDc2MzQ4NzEyNDYxOTg3MjM0Mg== </t>
  </si>
  <si>
    <t xml:space="preserve">https://portalunico.iaip.gob.hn/portal/ver_documento.php?uid=ODcyMjQ1ODkzNDc2MzQ4NzEyNDYxOTg3MjM0Mg== </t>
  </si>
  <si>
    <t xml:space="preserve">https://portalunico.iaip.gob.hn/portal/ver_documento.php?uid=ODcyMjIxODkzNDc2MzQ4NzEyNDYxOTg3MjM0Mg== </t>
  </si>
  <si>
    <t xml:space="preserve">https://portalunico.iaip.gob.hn/portal/ver_documento.php?uid=ODcyMTM3ODkzNDc2MzQ4NzEyNDYxOTg3MjM0Mg== </t>
  </si>
  <si>
    <t xml:space="preserve">https://portalunico.iaip.gob.hn/portal/ver_documento.php?uid=ODcyMTg3ODkzNDc2MzQ4NzEyNDYxOTg3MjM0Mg== </t>
  </si>
  <si>
    <t>http://h1.honducompras.gob.hn/Docs/Con1171CD-S-INVESTH-ETA-15-20201200-ContratouOrdendeCompra.pdf</t>
  </si>
  <si>
    <t xml:space="preserve">http://h1.honducompras.gob.hn/Docs/Con1171CD-O-INVESTH-ETA-03-20201200-ContratouOrdendeCompra.pdf </t>
  </si>
  <si>
    <t xml:space="preserve">http://sicc.honducompras.gob.hn/HC/Contratos/Contrato.aspx?Id=NgAAADQAAAAzAAAAMgAAADEAAAA%3d-rIOgEkOBK7Y%3d </t>
  </si>
  <si>
    <t>No</t>
  </si>
  <si>
    <t>Si</t>
  </si>
  <si>
    <t>Atención presencial de consultas por parte de ONCAE previo al inicio del proceso.</t>
  </si>
  <si>
    <t>VERIFICACIÓN DE PUBLICACIÓN ACTUALIZADO  9-12-2020</t>
  </si>
  <si>
    <t xml:space="preserve">http://h1.honducompras.gob.hn/Docs/Con1171CD-S-INVESTH-ETA-16-20201200-ContratouOrdendeCompra.pdf </t>
  </si>
  <si>
    <t>http://h1.honducompras.gob.hn/Docs/Con1171CD-O-INVESTH-ETA-05-20201200-ContratouOrdendeCompra.pdf</t>
  </si>
  <si>
    <t>No Publicado</t>
  </si>
  <si>
    <t>http://h1.honducompras.gob.hn/Docs/Con1171CD-S-INVESTH-ETA-20-20201200-ContratouOrdendeCompra.pdf</t>
  </si>
  <si>
    <t xml:space="preserve">http://h1.honducompras.gob.hn/Docs/Con1171CD-O-INVESTH-ETA-09-20201200-ContratouOrdendeCompra.pdf </t>
  </si>
  <si>
    <t>http://h1.honducompras.gob.hn/Docs/Con1171CD-S-INVESTH-ETA-17-20201200-ContratouOrdendeCompra.pdf</t>
  </si>
  <si>
    <t xml:space="preserve">http://h1.honducompras.gob.hn/Docs/Con1171CD-O-INVESTH-ETA-06-20201200-ContratouOrdendeCompra.pdf </t>
  </si>
  <si>
    <t xml:space="preserve">http://h1.honducompras.gob.hn/Docs/Con1171CD-O-INVESTH-ETA-07-20201200-ContratouOrdendeCompra.pdf </t>
  </si>
  <si>
    <t xml:space="preserve">http://h1.honducompras.gob.hn/Docs/Con1171CD-S-INVESTH-ETA-18-20201200-ContratouOrdendeCompra.pdf </t>
  </si>
  <si>
    <t>http://h1.honducompras.gob.hn/Docs/Con1171CD-O-INVESTH-ETA-10-20201200-ContratouOrdendeCompra.pdf</t>
  </si>
  <si>
    <t>http://h1.honducompras.gob.hn/Docs/Con1171CD-O-INVESTH-ETA-11-20201200-ContratouOrdendeCompra.pdf</t>
  </si>
  <si>
    <t>NO PUBLICADO</t>
  </si>
  <si>
    <t xml:space="preserve">http://h1.honducompras.gob.hn/Docs/Con1171CD-S-INVESTH-ETA-19-20201200-ContratouOrdendeCompra.pdf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</si>
</sst>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L.&quot;\ #,##0.00"/>
  </numFmts>
  <fonts count="26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b/>
      <sz val="7.5"/>
      <color rgb="FF000000"/>
      <name val="Calibri"/>
      <family val="2"/>
    </font>
    <font>
      <sz val="7.5"/>
      <color rgb="FF000000"/>
      <name val="Calibri"/>
      <family val="2"/>
    </font>
    <font>
      <sz val="8.5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sz val="8.5"/>
      <color theme="1"/>
      <name val="Arial"/>
      <family val="2"/>
    </font>
    <font>
      <u/>
      <sz val="8.5"/>
      <color theme="10"/>
      <name val="Arial"/>
      <family val="2"/>
    </font>
    <font>
      <b/>
      <sz val="8.5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Calibri"/>
      <family val="2"/>
      <scheme val="minor"/>
    </font>
    <font>
      <b/>
      <sz val="8.5"/>
      <color theme="4"/>
      <name val="Calibri"/>
      <family val="2"/>
      <scheme val="minor"/>
    </font>
    <font>
      <b/>
      <sz val="8.5"/>
      <color theme="4"/>
      <name val="Arial"/>
      <family val="2"/>
    </font>
    <font>
      <b/>
      <sz val="8.5"/>
      <color rgb="FF000000"/>
      <name val="Calibri"/>
      <family val="2"/>
      <scheme val="minor"/>
    </font>
    <font>
      <sz val="8.5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32">
    <xf numFmtId="0" fontId="0" fillId="0" borderId="0" xfId="0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 horizontal="right"/>
    </xf>
    <xf numFmtId="165" fontId="0" fillId="0" borderId="0" xfId="0" applyNumberFormat="1"/>
    <xf numFmtId="165" fontId="3" fillId="3" borderId="17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5" fontId="5" fillId="0" borderId="28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2" fillId="0" borderId="1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0" xfId="0" applyFill="1"/>
    <xf numFmtId="165" fontId="8" fillId="0" borderId="20" xfId="0" applyNumberFormat="1" applyFont="1" applyBorder="1" applyAlignment="1">
      <alignment horizontal="right"/>
    </xf>
    <xf numFmtId="0" fontId="3" fillId="9" borderId="0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wrapText="1"/>
    </xf>
    <xf numFmtId="0" fontId="3" fillId="9" borderId="42" xfId="0" applyFont="1" applyFill="1" applyBorder="1" applyAlignment="1">
      <alignment horizontal="center" wrapText="1"/>
    </xf>
    <xf numFmtId="0" fontId="3" fillId="9" borderId="37" xfId="0" applyFont="1" applyFill="1" applyBorder="1" applyAlignment="1">
      <alignment horizontal="center" wrapText="1"/>
    </xf>
    <xf numFmtId="0" fontId="0" fillId="9" borderId="0" xfId="0" applyFill="1" applyBorder="1" applyAlignment="1">
      <alignment horizontal="right"/>
    </xf>
    <xf numFmtId="0" fontId="0" fillId="9" borderId="43" xfId="0" applyFill="1" applyBorder="1"/>
    <xf numFmtId="0" fontId="0" fillId="7" borderId="33" xfId="0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165" fontId="3" fillId="3" borderId="50" xfId="0" applyNumberFormat="1" applyFont="1" applyFill="1" applyBorder="1" applyAlignment="1">
      <alignment horizontal="center" vertical="center" wrapText="1"/>
    </xf>
    <xf numFmtId="165" fontId="3" fillId="3" borderId="52" xfId="0" applyNumberFormat="1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165" fontId="0" fillId="0" borderId="52" xfId="0" applyNumberFormat="1" applyFont="1" applyBorder="1" applyAlignment="1">
      <alignment horizontal="right" vertical="center"/>
    </xf>
    <xf numFmtId="165" fontId="3" fillId="0" borderId="52" xfId="0" applyNumberFormat="1" applyFont="1" applyBorder="1" applyAlignment="1">
      <alignment horizontal="right" vertical="center"/>
    </xf>
    <xf numFmtId="165" fontId="9" fillId="6" borderId="52" xfId="0" applyNumberFormat="1" applyFont="1" applyFill="1" applyBorder="1" applyAlignment="1">
      <alignment horizontal="right" vertical="center"/>
    </xf>
    <xf numFmtId="165" fontId="2" fillId="0" borderId="52" xfId="1" applyNumberFormat="1" applyFont="1" applyBorder="1" applyAlignment="1">
      <alignment horizontal="right" vertical="center" wrapText="1"/>
    </xf>
    <xf numFmtId="165" fontId="0" fillId="0" borderId="10" xfId="0" applyNumberFormat="1" applyBorder="1"/>
    <xf numFmtId="0" fontId="3" fillId="7" borderId="10" xfId="0" applyFont="1" applyFill="1" applyBorder="1" applyAlignment="1">
      <alignment horizontal="center" wrapText="1"/>
    </xf>
    <xf numFmtId="165" fontId="6" fillId="0" borderId="5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165" fontId="6" fillId="0" borderId="52" xfId="0" applyNumberFormat="1" applyFont="1" applyBorder="1" applyAlignment="1">
      <alignment horizontal="right" vertical="center" wrapText="1"/>
    </xf>
    <xf numFmtId="165" fontId="6" fillId="0" borderId="53" xfId="0" applyNumberFormat="1" applyFont="1" applyBorder="1" applyAlignment="1">
      <alignment horizontal="right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5" fontId="6" fillId="0" borderId="52" xfId="0" applyNumberFormat="1" applyFont="1" applyBorder="1" applyAlignment="1">
      <alignment horizontal="center" vertical="center" wrapText="1"/>
    </xf>
    <xf numFmtId="165" fontId="6" fillId="0" borderId="5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30" xfId="0" applyNumberFormat="1" applyFont="1" applyBorder="1" applyAlignment="1">
      <alignment horizontal="center" vertical="center" wrapText="1"/>
    </xf>
    <xf numFmtId="165" fontId="6" fillId="0" borderId="36" xfId="0" applyNumberFormat="1" applyFont="1" applyBorder="1" applyAlignment="1">
      <alignment horizontal="center" vertical="center" wrapText="1"/>
    </xf>
    <xf numFmtId="165" fontId="6" fillId="0" borderId="51" xfId="0" applyNumberFormat="1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/>
    </xf>
    <xf numFmtId="165" fontId="8" fillId="0" borderId="5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9" borderId="35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44" xfId="0" applyFill="1" applyBorder="1" applyAlignment="1">
      <alignment horizontal="left"/>
    </xf>
    <xf numFmtId="0" fontId="0" fillId="9" borderId="45" xfId="0" applyFill="1" applyBorder="1" applyAlignment="1">
      <alignment horizontal="left"/>
    </xf>
    <xf numFmtId="0" fontId="0" fillId="9" borderId="46" xfId="0" applyFill="1" applyBorder="1" applyAlignment="1">
      <alignment horizontal="left"/>
    </xf>
    <xf numFmtId="0" fontId="8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9" borderId="4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3" fillId="8" borderId="38" xfId="0" applyFont="1" applyFill="1" applyBorder="1" applyAlignment="1">
      <alignment horizontal="center" wrapText="1"/>
    </xf>
    <xf numFmtId="0" fontId="3" fillId="8" borderId="39" xfId="0" applyFont="1" applyFill="1" applyBorder="1" applyAlignment="1">
      <alignment horizontal="center" wrapText="1"/>
    </xf>
    <xf numFmtId="0" fontId="3" fillId="8" borderId="40" xfId="0" applyFont="1" applyFill="1" applyBorder="1" applyAlignment="1">
      <alignment horizontal="center" wrapText="1"/>
    </xf>
    <xf numFmtId="0" fontId="0" fillId="11" borderId="23" xfId="0" applyFill="1" applyBorder="1" applyAlignment="1">
      <alignment horizontal="center" wrapText="1"/>
    </xf>
    <xf numFmtId="0" fontId="0" fillId="11" borderId="56" xfId="0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52" xfId="2" applyFont="1" applyBorder="1" applyAlignment="1">
      <alignment horizontal="center" vertical="center" wrapText="1"/>
    </xf>
    <xf numFmtId="0" fontId="18" fillId="0" borderId="53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52" xfId="2" applyFont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9" fillId="8" borderId="48" xfId="0" applyFont="1" applyFill="1" applyBorder="1" applyAlignment="1">
      <alignment horizontal="center" vertical="center" wrapText="1"/>
    </xf>
    <xf numFmtId="0" fontId="19" fillId="8" borderId="49" xfId="0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0" fontId="19" fillId="8" borderId="39" xfId="0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9" fillId="8" borderId="57" xfId="0" applyFont="1" applyFill="1" applyBorder="1" applyAlignment="1">
      <alignment horizontal="center" vertical="center" wrapText="1"/>
    </xf>
    <xf numFmtId="0" fontId="19" fillId="8" borderId="58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0" fillId="10" borderId="36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20" fillId="1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165" fontId="17" fillId="0" borderId="0" xfId="0" applyNumberFormat="1" applyFont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5" fontId="10" fillId="0" borderId="52" xfId="0" applyNumberFormat="1" applyFont="1" applyBorder="1" applyAlignment="1">
      <alignment horizontal="right" vertical="center" wrapText="1"/>
    </xf>
    <xf numFmtId="165" fontId="10" fillId="0" borderId="36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20" fillId="10" borderId="24" xfId="0" applyFont="1" applyFill="1" applyBorder="1" applyAlignment="1">
      <alignment horizontal="center" vertical="center"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6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/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165" fontId="19" fillId="3" borderId="1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5" fontId="21" fillId="0" borderId="10" xfId="1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165" fontId="21" fillId="0" borderId="19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165" fontId="19" fillId="0" borderId="27" xfId="1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165" fontId="19" fillId="0" borderId="28" xfId="1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165" fontId="19" fillId="3" borderId="7" xfId="0" applyNumberFormat="1" applyFont="1" applyFill="1" applyBorder="1" applyAlignment="1">
      <alignment horizontal="center" vertical="center" wrapText="1"/>
    </xf>
    <xf numFmtId="165" fontId="19" fillId="3" borderId="8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5" fontId="21" fillId="0" borderId="11" xfId="1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5" fontId="21" fillId="0" borderId="36" xfId="1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65" fontId="21" fillId="0" borderId="15" xfId="1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65" fontId="21" fillId="0" borderId="35" xfId="1" applyNumberFormat="1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5" fontId="21" fillId="0" borderId="13" xfId="1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5" fontId="21" fillId="0" borderId="44" xfId="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5" fontId="21" fillId="0" borderId="10" xfId="1" applyNumberFormat="1" applyFont="1" applyBorder="1" applyAlignment="1">
      <alignment horizontal="center" vertical="center"/>
    </xf>
    <xf numFmtId="165" fontId="21" fillId="0" borderId="52" xfId="1" applyNumberFormat="1" applyFont="1" applyBorder="1" applyAlignment="1">
      <alignment horizontal="center" vertical="center" wrapText="1"/>
    </xf>
    <xf numFmtId="165" fontId="21" fillId="0" borderId="36" xfId="1" applyNumberFormat="1" applyFont="1" applyFill="1" applyBorder="1" applyAlignment="1">
      <alignment horizontal="center" vertical="center" wrapText="1"/>
    </xf>
    <xf numFmtId="165" fontId="21" fillId="0" borderId="44" xfId="1" applyNumberFormat="1" applyFont="1" applyFill="1" applyBorder="1" applyAlignment="1">
      <alignment horizontal="center" vertical="center" wrapText="1"/>
    </xf>
    <xf numFmtId="165" fontId="21" fillId="0" borderId="11" xfId="1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5" fontId="21" fillId="0" borderId="36" xfId="1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165" fontId="21" fillId="0" borderId="36" xfId="1" applyNumberFormat="1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165" fontId="19" fillId="3" borderId="11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5" fontId="21" fillId="0" borderId="7" xfId="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5" fontId="21" fillId="0" borderId="10" xfId="1" applyNumberFormat="1" applyFont="1" applyBorder="1" applyAlignment="1">
      <alignment horizontal="center" vertical="center"/>
    </xf>
    <xf numFmtId="165" fontId="21" fillId="0" borderId="17" xfId="1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5" fontId="21" fillId="0" borderId="19" xfId="1" applyNumberFormat="1" applyFont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65" fontId="19" fillId="3" borderId="10" xfId="0" applyNumberFormat="1" applyFont="1" applyFill="1" applyBorder="1" applyAlignment="1">
      <alignment horizontal="center" vertical="center" wrapText="1"/>
    </xf>
    <xf numFmtId="165" fontId="19" fillId="3" borderId="17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5" fontId="19" fillId="0" borderId="30" xfId="1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165" fontId="19" fillId="0" borderId="31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164" fontId="21" fillId="0" borderId="0" xfId="1" applyFont="1"/>
    <xf numFmtId="164" fontId="21" fillId="0" borderId="0" xfId="0" applyNumberFormat="1" applyFont="1"/>
    <xf numFmtId="165" fontId="19" fillId="0" borderId="59" xfId="1" applyNumberFormat="1" applyFont="1" applyBorder="1" applyAlignment="1">
      <alignment horizontal="center" vertical="center" wrapText="1"/>
    </xf>
    <xf numFmtId="0" fontId="21" fillId="0" borderId="10" xfId="0" applyFont="1" applyBorder="1"/>
    <xf numFmtId="0" fontId="21" fillId="0" borderId="0" xfId="0" applyFont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5" fontId="19" fillId="3" borderId="52" xfId="0" applyNumberFormat="1" applyFont="1" applyFill="1" applyBorder="1" applyAlignment="1">
      <alignment horizontal="center" vertical="center"/>
    </xf>
    <xf numFmtId="165" fontId="21" fillId="0" borderId="52" xfId="1" applyNumberFormat="1" applyFont="1" applyFill="1" applyBorder="1" applyAlignment="1">
      <alignment horizontal="center" vertical="center"/>
    </xf>
    <xf numFmtId="165" fontId="21" fillId="0" borderId="53" xfId="1" applyNumberFormat="1" applyFont="1" applyFill="1" applyBorder="1" applyAlignment="1">
      <alignment horizontal="center" vertical="center"/>
    </xf>
    <xf numFmtId="165" fontId="21" fillId="0" borderId="50" xfId="1" applyNumberFormat="1" applyFont="1" applyBorder="1" applyAlignment="1">
      <alignment horizontal="center" vertical="center" wrapText="1"/>
    </xf>
    <xf numFmtId="165" fontId="21" fillId="0" borderId="52" xfId="1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165" fontId="21" fillId="0" borderId="52" xfId="1" applyNumberFormat="1" applyFont="1" applyBorder="1" applyAlignment="1">
      <alignment horizontal="center" vertical="center"/>
    </xf>
    <xf numFmtId="0" fontId="21" fillId="0" borderId="7" xfId="0" applyFont="1" applyBorder="1"/>
    <xf numFmtId="0" fontId="21" fillId="0" borderId="19" xfId="0" applyFont="1" applyBorder="1"/>
    <xf numFmtId="0" fontId="17" fillId="0" borderId="0" xfId="0" applyFont="1" applyAlignment="1">
      <alignment horizontal="center"/>
    </xf>
    <xf numFmtId="0" fontId="20" fillId="11" borderId="62" xfId="0" applyFont="1" applyFill="1" applyBorder="1" applyAlignment="1">
      <alignment horizontal="center" vertical="center" wrapText="1"/>
    </xf>
    <xf numFmtId="0" fontId="20" fillId="11" borderId="63" xfId="0" applyFont="1" applyFill="1" applyBorder="1" applyAlignment="1">
      <alignment horizontal="center" vertical="center" wrapText="1"/>
    </xf>
    <xf numFmtId="0" fontId="20" fillId="11" borderId="6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wrapText="1"/>
    </xf>
    <xf numFmtId="0" fontId="20" fillId="10" borderId="50" xfId="0" applyFont="1" applyFill="1" applyBorder="1" applyAlignment="1">
      <alignment horizontal="center" vertical="center" wrapText="1"/>
    </xf>
    <xf numFmtId="0" fontId="20" fillId="11" borderId="65" xfId="0" applyFont="1" applyFill="1" applyBorder="1" applyAlignment="1">
      <alignment horizontal="center" vertical="center" wrapText="1"/>
    </xf>
    <xf numFmtId="0" fontId="20" fillId="11" borderId="66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wrapText="1"/>
    </xf>
    <xf numFmtId="0" fontId="17" fillId="0" borderId="50" xfId="2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0" borderId="52" xfId="2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 wrapText="1"/>
    </xf>
    <xf numFmtId="0" fontId="20" fillId="11" borderId="68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17" fillId="0" borderId="50" xfId="2" applyFont="1" applyBorder="1" applyAlignment="1">
      <alignment horizontal="center" vertical="center" wrapText="1"/>
    </xf>
    <xf numFmtId="0" fontId="21" fillId="0" borderId="50" xfId="0" applyFont="1" applyBorder="1"/>
    <xf numFmtId="0" fontId="21" fillId="0" borderId="52" xfId="0" applyFont="1" applyBorder="1"/>
    <xf numFmtId="0" fontId="21" fillId="0" borderId="53" xfId="0" applyFont="1" applyBorder="1"/>
    <xf numFmtId="165" fontId="21" fillId="0" borderId="53" xfId="1" applyNumberFormat="1" applyFont="1" applyBorder="1" applyAlignment="1">
      <alignment horizontal="center" vertical="center"/>
    </xf>
    <xf numFmtId="165" fontId="19" fillId="0" borderId="51" xfId="1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17" fillId="0" borderId="0" xfId="0" applyFont="1"/>
    <xf numFmtId="0" fontId="17" fillId="0" borderId="10" xfId="0" applyFont="1" applyBorder="1" applyAlignment="1">
      <alignment vertical="center" wrapText="1"/>
    </xf>
    <xf numFmtId="0" fontId="17" fillId="0" borderId="0" xfId="0" applyFont="1" applyBorder="1"/>
    <xf numFmtId="0" fontId="20" fillId="10" borderId="52" xfId="0" applyFont="1" applyFill="1" applyBorder="1" applyAlignment="1">
      <alignment horizontal="center" vertical="center" wrapText="1"/>
    </xf>
    <xf numFmtId="0" fontId="20" fillId="11" borderId="6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20" fillId="10" borderId="5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5" fontId="17" fillId="0" borderId="0" xfId="0" applyNumberFormat="1" applyFont="1"/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165" fontId="24" fillId="5" borderId="17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165" fontId="24" fillId="5" borderId="52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  <xf numFmtId="165" fontId="17" fillId="0" borderId="52" xfId="0" applyNumberFormat="1" applyFont="1" applyBorder="1" applyAlignment="1">
      <alignment vertical="center"/>
    </xf>
    <xf numFmtId="165" fontId="17" fillId="0" borderId="17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25" fillId="4" borderId="19" xfId="0" applyFont="1" applyFill="1" applyBorder="1" applyAlignment="1">
      <alignment horizontal="center" vertical="center" wrapText="1"/>
    </xf>
    <xf numFmtId="165" fontId="17" fillId="0" borderId="2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0" fillId="0" borderId="29" xfId="0" applyFont="1" applyBorder="1" applyAlignment="1">
      <alignment vertical="center"/>
    </xf>
    <xf numFmtId="0" fontId="24" fillId="4" borderId="30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165" fontId="20" fillId="6" borderId="31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65" fontId="20" fillId="6" borderId="0" xfId="0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0" fontId="17" fillId="6" borderId="10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/>
    </xf>
    <xf numFmtId="0" fontId="17" fillId="6" borderId="10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left" vertical="center" wrapText="1"/>
    </xf>
    <xf numFmtId="165" fontId="17" fillId="6" borderId="17" xfId="0" applyNumberFormat="1" applyFont="1" applyFill="1" applyBorder="1" applyAlignment="1">
      <alignment vertical="center"/>
    </xf>
    <xf numFmtId="0" fontId="17" fillId="6" borderId="19" xfId="0" applyFont="1" applyFill="1" applyBorder="1" applyAlignment="1">
      <alignment wrapText="1"/>
    </xf>
    <xf numFmtId="0" fontId="17" fillId="6" borderId="19" xfId="0" applyFont="1" applyFill="1" applyBorder="1" applyAlignment="1">
      <alignment vertical="center"/>
    </xf>
    <xf numFmtId="0" fontId="17" fillId="6" borderId="19" xfId="0" applyFont="1" applyFill="1" applyBorder="1" applyAlignment="1">
      <alignment horizontal="left" vertical="center"/>
    </xf>
    <xf numFmtId="0" fontId="17" fillId="6" borderId="19" xfId="0" applyFont="1" applyFill="1" applyBorder="1" applyAlignment="1">
      <alignment horizontal="left" vertical="center" wrapText="1"/>
    </xf>
    <xf numFmtId="165" fontId="17" fillId="6" borderId="2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wrapText="1"/>
    </xf>
    <xf numFmtId="0" fontId="17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 wrapText="1"/>
    </xf>
    <xf numFmtId="0" fontId="17" fillId="6" borderId="19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165" fontId="17" fillId="6" borderId="0" xfId="0" applyNumberFormat="1" applyFont="1" applyFill="1" applyBorder="1" applyAlignment="1">
      <alignment vertical="center"/>
    </xf>
    <xf numFmtId="165" fontId="17" fillId="0" borderId="0" xfId="0" applyNumberFormat="1" applyFont="1" applyBorder="1"/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165" fontId="24" fillId="5" borderId="8" xfId="0" applyNumberFormat="1" applyFont="1" applyFill="1" applyBorder="1" applyAlignment="1">
      <alignment horizontal="center" vertical="center" wrapText="1"/>
    </xf>
    <xf numFmtId="165" fontId="17" fillId="6" borderId="52" xfId="0" applyNumberFormat="1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 wrapText="1"/>
    </xf>
    <xf numFmtId="165" fontId="17" fillId="6" borderId="16" xfId="0" applyNumberFormat="1" applyFont="1" applyFill="1" applyBorder="1" applyAlignment="1">
      <alignment vertical="center"/>
    </xf>
    <xf numFmtId="165" fontId="17" fillId="0" borderId="17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165" fontId="17" fillId="0" borderId="17" xfId="0" applyNumberFormat="1" applyFont="1" applyBorder="1" applyAlignment="1">
      <alignment horizontal="right"/>
    </xf>
    <xf numFmtId="165" fontId="17" fillId="0" borderId="20" xfId="0" applyNumberFormat="1" applyFont="1" applyBorder="1" applyAlignment="1">
      <alignment horizontal="right" vertical="center"/>
    </xf>
    <xf numFmtId="0" fontId="20" fillId="10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6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7" fillId="0" borderId="61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2" xfId="2" applyBorder="1" applyAlignment="1">
      <alignment horizontal="center" vertical="center" wrapText="1"/>
    </xf>
    <xf numFmtId="0" fontId="16" fillId="0" borderId="14" xfId="2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unico.iaip.gob.hn/portal/ver_documento.php?uid=ODcyMjk1ODkzNDc2MzQ4NzEyNDYxOTg3MjM0Mg==" TargetMode="External"/><Relationship Id="rId13" Type="http://schemas.openxmlformats.org/officeDocument/2006/relationships/hyperlink" Target="https://portalunico.iaip.gob.hn/portal/ver_documento.php?uid=ODcyMTU5ODkzNDc2MzQ4NzEyNDYxOTg3MjM0Mg==" TargetMode="External"/><Relationship Id="rId18" Type="http://schemas.openxmlformats.org/officeDocument/2006/relationships/hyperlink" Target="https://portalunico.iaip.gob.hn/portal/ver_documento.php?uid=ODcyMTM3ODkzNDc2MzQ4NzEyNDYxOTg3MjM0Mg==" TargetMode="External"/><Relationship Id="rId26" Type="http://schemas.openxmlformats.org/officeDocument/2006/relationships/hyperlink" Target="http://h1.honducompras.gob.hn/Docs/Con1171CD-O-INVESTH-ETA-09-20201200-ContratouOrdendeCompra.pdf" TargetMode="External"/><Relationship Id="rId3" Type="http://schemas.openxmlformats.org/officeDocument/2006/relationships/hyperlink" Target="http://h1.honducompras.gob.hn/Docs/Con1171CD-S-INVESTH-ETA-12-20201200-ContratouOrdendeCompra.pdf" TargetMode="External"/><Relationship Id="rId21" Type="http://schemas.openxmlformats.org/officeDocument/2006/relationships/hyperlink" Target="http://h1.honducompras.gob.hn/Docs/Con1171CD-O-INVESTH-ETA-03-20201200-ContratouOrdendeCompra.pdf" TargetMode="External"/><Relationship Id="rId34" Type="http://schemas.openxmlformats.org/officeDocument/2006/relationships/hyperlink" Target="http://h1.honducompras.gob.hn/Docs/Con1171CD-S-INVESTH-ETA-19-20201200-ContratouOrdendeCompra.pdf" TargetMode="External"/><Relationship Id="rId7" Type="http://schemas.openxmlformats.org/officeDocument/2006/relationships/hyperlink" Target="http://h1.honducompras.gob.hn/Docs/Con1171CD-S-INVESTH-ETA-12-20201200-ContratouOrdendeCompra.pdf" TargetMode="External"/><Relationship Id="rId12" Type="http://schemas.openxmlformats.org/officeDocument/2006/relationships/hyperlink" Target="https://portalunico.iaip.gob.hn/portal/ver_documento.php?uid=ODcyMDkwODkzNDc2MzQ4NzEyNDYxOTg3MjM0Mg==" TargetMode="External"/><Relationship Id="rId17" Type="http://schemas.openxmlformats.org/officeDocument/2006/relationships/hyperlink" Target="https://portalunico.iaip.gob.hn/portal/ver_documento.php?uid=ODcyMjIxODkzNDc2MzQ4NzEyNDYxOTg3MjM0Mg==" TargetMode="External"/><Relationship Id="rId25" Type="http://schemas.openxmlformats.org/officeDocument/2006/relationships/hyperlink" Target="http://h1.honducompras.gob.hn/Docs/Con1171CD-S-INVESTH-ETA-20-20201200-ContratouOrdendeCompra.pdf" TargetMode="External"/><Relationship Id="rId33" Type="http://schemas.openxmlformats.org/officeDocument/2006/relationships/hyperlink" Target="http://h1.honducompras.gob.hn/Docs/Con1171CD-O-INVESTH-ETA-11-20201200-ContratouOrdendeCompra.pdf" TargetMode="External"/><Relationship Id="rId2" Type="http://schemas.openxmlformats.org/officeDocument/2006/relationships/hyperlink" Target="http://h1.honducompras.gob.hn/Docs/Con1171CD-O-INVESTH-01-20201200-ContratouOrdendeCompra.pdf" TargetMode="External"/><Relationship Id="rId16" Type="http://schemas.openxmlformats.org/officeDocument/2006/relationships/hyperlink" Target="https://portalunico.iaip.gob.hn/portal/ver_documento.php?uid=ODcyMjQ1ODkzNDc2MzQ4NzEyNDYxOTg3MjM0Mg==" TargetMode="External"/><Relationship Id="rId20" Type="http://schemas.openxmlformats.org/officeDocument/2006/relationships/hyperlink" Target="http://h1.honducompras.gob.hn/Docs/Con1171CD-S-INVESTH-ETA-15-20201200-ContratouOrdendeCompra.pdf" TargetMode="External"/><Relationship Id="rId29" Type="http://schemas.openxmlformats.org/officeDocument/2006/relationships/hyperlink" Target="http://h1.honducompras.gob.hn/Docs/Con1171CD-S-INVESTH-ETA-13-20201200-ContratouOrdendeCompra.pdf" TargetMode="External"/><Relationship Id="rId1" Type="http://schemas.openxmlformats.org/officeDocument/2006/relationships/hyperlink" Target="http://h1.honducompras.gob.hn/Docs/Con1171CD-S-INVESTH-ETA-14-20201200-ContratouOrdendeCompra.pdf" TargetMode="External"/><Relationship Id="rId6" Type="http://schemas.openxmlformats.org/officeDocument/2006/relationships/hyperlink" Target="http://h1.honducompras.gob.hn/Docs/Con1171CD-O-INVESTH-ETA-02-20201200-ContratouOrdendeCompra.pdf" TargetMode="External"/><Relationship Id="rId11" Type="http://schemas.openxmlformats.org/officeDocument/2006/relationships/hyperlink" Target="https://portalunico.iaip.gob.hn/portal/ver_documento.php?uid=ODcyMjY2ODkzNDc2MzQ4NzEyNDYxOTg3MjM0Mg==" TargetMode="External"/><Relationship Id="rId24" Type="http://schemas.openxmlformats.org/officeDocument/2006/relationships/hyperlink" Target="http://h1.honducompras.gob.hn/Docs/Con1171CD-O-INVESTH-ETA-05-20201200-ContratouOrdendeCompra.pdf" TargetMode="External"/><Relationship Id="rId32" Type="http://schemas.openxmlformats.org/officeDocument/2006/relationships/hyperlink" Target="http://h1.honducompras.gob.hn/Docs/Con1171CD-O-INVESTH-ETA-10-20201200-ContratouOrdendeCompra.pdf" TargetMode="External"/><Relationship Id="rId5" Type="http://schemas.openxmlformats.org/officeDocument/2006/relationships/hyperlink" Target="http://h1.honducompras.gob.hn/Docs/Con1171CD-S-INVESTH-ETA-13-20201200-ContratouOrdendeCompra.pdf" TargetMode="External"/><Relationship Id="rId15" Type="http://schemas.openxmlformats.org/officeDocument/2006/relationships/hyperlink" Target="https://portalunico.iaip.gob.hn/portal/ver_documento.php?uid=ODcyMTIxODkzNDc2MzQ4NzEyNDYxOTg3MjM0Mg==" TargetMode="External"/><Relationship Id="rId23" Type="http://schemas.openxmlformats.org/officeDocument/2006/relationships/hyperlink" Target="http://h1.honducompras.gob.hn/Docs/Con1171CD-S-INVESTH-ETA-16-20201200-ContratouOrdendeCompra.pdf" TargetMode="External"/><Relationship Id="rId28" Type="http://schemas.openxmlformats.org/officeDocument/2006/relationships/hyperlink" Target="http://h1.honducompras.gob.hn/Docs/Con1171CD-O-INVESTH-ETA-06-20201200-ContratouOrdendeCompra.pdf" TargetMode="External"/><Relationship Id="rId10" Type="http://schemas.openxmlformats.org/officeDocument/2006/relationships/hyperlink" Target="https://portalunico.iaip.gob.hn/portal/ver_documento.php?uid=ODcyMDkwODkzNDc2MzQ4NzEyNDYxOTg3MjM0Mg==" TargetMode="External"/><Relationship Id="rId19" Type="http://schemas.openxmlformats.org/officeDocument/2006/relationships/hyperlink" Target="https://portalunico.iaip.gob.hn/portal/ver_documento.php?uid=ODcyMTg3ODkzNDc2MzQ4NzEyNDYxOTg3MjM0Mg==" TargetMode="External"/><Relationship Id="rId31" Type="http://schemas.openxmlformats.org/officeDocument/2006/relationships/hyperlink" Target="http://h1.honducompras.gob.hn/Docs/Con1171CD-S-INVESTH-ETA-18-20201200-ContratouOrdendeCompra.pdf" TargetMode="External"/><Relationship Id="rId4" Type="http://schemas.openxmlformats.org/officeDocument/2006/relationships/hyperlink" Target="http://h1.honducompras.gob.hn/Docs/Con1171CD-S-INVESTH-ETA-12-20201200-ContratouOrdendeCompra.pdf" TargetMode="External"/><Relationship Id="rId9" Type="http://schemas.openxmlformats.org/officeDocument/2006/relationships/hyperlink" Target="https://portalunico.iaip.gob.hn/portal/ver_documento.php?uid=ODcyMDkwODkzNDc2MzQ4NzEyNDYxOTg3MjM0Mg==" TargetMode="External"/><Relationship Id="rId14" Type="http://schemas.openxmlformats.org/officeDocument/2006/relationships/hyperlink" Target="https://portalunico.iaip.gob.hn/portal/ver_documento.php?uid=ODcyMjc4ODkzNDc2MzQ4NzEyNDYxOTg3MjM0Mg==" TargetMode="External"/><Relationship Id="rId22" Type="http://schemas.openxmlformats.org/officeDocument/2006/relationships/hyperlink" Target="http://sicc.honducompras.gob.hn/HC/Contratos/Contrato.aspx?Id=NgAAADQAAAAzAAAAMgAAADEAAAA%3d-rIOgEkOBK7Y%3d" TargetMode="External"/><Relationship Id="rId27" Type="http://schemas.openxmlformats.org/officeDocument/2006/relationships/hyperlink" Target="http://h1.honducompras.gob.hn/Docs/Con1171CD-S-INVESTH-ETA-17-20201200-ContratouOrdendeCompra.pdf" TargetMode="External"/><Relationship Id="rId30" Type="http://schemas.openxmlformats.org/officeDocument/2006/relationships/hyperlink" Target="http://h1.honducompras.gob.hn/Docs/Con1171CD-O-INVESTH-ETA-07-20201200-ContratouOrdendeCompra.pdf" TargetMode="External"/><Relationship Id="rId35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8"/>
  <sheetViews>
    <sheetView topLeftCell="E4" zoomScale="80" zoomScaleNormal="80" workbookViewId="0">
      <selection activeCell="L10" sqref="L10"/>
    </sheetView>
  </sheetViews>
  <sheetFormatPr baseColWidth="10" defaultRowHeight="11.4" x14ac:dyDescent="0.25"/>
  <cols>
    <col min="1" max="1" width="3.69921875" style="247" customWidth="1"/>
    <col min="2" max="2" width="3.69921875" style="247" bestFit="1" customWidth="1"/>
    <col min="3" max="3" width="42.8984375" style="247" customWidth="1"/>
    <col min="4" max="4" width="38" style="247" customWidth="1"/>
    <col min="5" max="5" width="19.09765625" style="247" customWidth="1"/>
    <col min="6" max="6" width="21.19921875" style="248" customWidth="1"/>
    <col min="7" max="7" width="22.8984375" style="247" customWidth="1"/>
    <col min="8" max="8" width="20.19921875" style="248" customWidth="1"/>
    <col min="9" max="9" width="13.5" style="361" customWidth="1"/>
    <col min="10" max="10" width="13.8984375" style="247" customWidth="1"/>
    <col min="11" max="11" width="3.8984375" style="247" customWidth="1"/>
    <col min="12" max="12" width="14.796875" style="247" customWidth="1"/>
    <col min="13" max="16384" width="11.19921875" style="247"/>
  </cols>
  <sheetData>
    <row r="1" spans="2:13" x14ac:dyDescent="0.25">
      <c r="B1" s="246" t="s">
        <v>255</v>
      </c>
      <c r="C1" s="246"/>
      <c r="D1" s="246"/>
      <c r="E1" s="246"/>
      <c r="F1" s="246"/>
      <c r="G1" s="246"/>
      <c r="H1" s="246"/>
    </row>
    <row r="4" spans="2:13" ht="12" thickBot="1" x14ac:dyDescent="0.3"/>
    <row r="5" spans="2:13" ht="15" customHeight="1" x14ac:dyDescent="0.25">
      <c r="B5" s="249" t="s">
        <v>63</v>
      </c>
      <c r="C5" s="250"/>
      <c r="D5" s="250"/>
      <c r="E5" s="250"/>
      <c r="F5" s="250"/>
      <c r="G5" s="250"/>
      <c r="H5" s="251"/>
      <c r="I5" s="191" t="s">
        <v>264</v>
      </c>
      <c r="J5" s="192"/>
      <c r="K5" s="192"/>
      <c r="L5" s="193"/>
      <c r="M5" s="380" t="s">
        <v>292</v>
      </c>
    </row>
    <row r="6" spans="2:13" ht="14.25" customHeight="1" thickBot="1" x14ac:dyDescent="0.3">
      <c r="B6" s="252"/>
      <c r="C6" s="253"/>
      <c r="D6" s="253"/>
      <c r="E6" s="253"/>
      <c r="F6" s="253"/>
      <c r="G6" s="253"/>
      <c r="H6" s="254"/>
      <c r="I6" s="194"/>
      <c r="J6" s="195"/>
      <c r="K6" s="195"/>
      <c r="L6" s="196"/>
      <c r="M6" s="381"/>
    </row>
    <row r="7" spans="2:13" ht="36.75" customHeight="1" thickBot="1" x14ac:dyDescent="0.3">
      <c r="B7" s="252" t="s">
        <v>260</v>
      </c>
      <c r="C7" s="253"/>
      <c r="D7" s="253"/>
      <c r="E7" s="253"/>
      <c r="F7" s="253"/>
      <c r="G7" s="253"/>
      <c r="H7" s="254"/>
      <c r="I7" s="197" t="s">
        <v>293</v>
      </c>
      <c r="J7" s="198"/>
      <c r="K7" s="198"/>
      <c r="L7" s="199"/>
      <c r="M7" s="381"/>
    </row>
    <row r="8" spans="2:13" ht="36.75" customHeight="1" thickBot="1" x14ac:dyDescent="0.3">
      <c r="B8" s="255" t="s">
        <v>64</v>
      </c>
      <c r="C8" s="256"/>
      <c r="D8" s="256"/>
      <c r="E8" s="256"/>
      <c r="F8" s="256"/>
      <c r="G8" s="256"/>
      <c r="H8" s="257"/>
      <c r="I8" s="200"/>
      <c r="J8" s="200"/>
      <c r="K8" s="200"/>
      <c r="L8" s="200"/>
      <c r="M8" s="381"/>
    </row>
    <row r="9" spans="2:13" ht="12" thickBot="1" x14ac:dyDescent="0.3">
      <c r="B9" s="258" t="s">
        <v>0</v>
      </c>
      <c r="C9" s="259" t="s">
        <v>1</v>
      </c>
      <c r="D9" s="259" t="s">
        <v>2</v>
      </c>
      <c r="E9" s="259" t="s">
        <v>3</v>
      </c>
      <c r="F9" s="260" t="s">
        <v>4</v>
      </c>
      <c r="G9" s="259" t="s">
        <v>5</v>
      </c>
      <c r="H9" s="365" t="s">
        <v>4</v>
      </c>
      <c r="I9" s="228" t="s">
        <v>262</v>
      </c>
      <c r="J9" s="229"/>
      <c r="K9" s="229" t="s">
        <v>263</v>
      </c>
      <c r="L9" s="230"/>
      <c r="M9" s="388"/>
    </row>
    <row r="10" spans="2:13" ht="31.5" customHeight="1" x14ac:dyDescent="0.25">
      <c r="B10" s="261">
        <v>1</v>
      </c>
      <c r="C10" s="262" t="s">
        <v>6</v>
      </c>
      <c r="D10" s="262" t="s">
        <v>7</v>
      </c>
      <c r="E10" s="263" t="s">
        <v>8</v>
      </c>
      <c r="F10" s="264">
        <f>+H10*0.1</f>
        <v>2512000</v>
      </c>
      <c r="G10" s="263" t="s">
        <v>9</v>
      </c>
      <c r="H10" s="366">
        <f>25000000+120000</f>
        <v>25120000</v>
      </c>
      <c r="I10" s="362" t="s">
        <v>8</v>
      </c>
      <c r="J10" s="300" t="s">
        <v>305</v>
      </c>
      <c r="K10" s="226" t="s">
        <v>267</v>
      </c>
      <c r="L10" s="190" t="s">
        <v>305</v>
      </c>
      <c r="M10" s="389" t="s">
        <v>267</v>
      </c>
    </row>
    <row r="11" spans="2:13" ht="33.75" customHeight="1" thickBot="1" x14ac:dyDescent="0.3">
      <c r="B11" s="265">
        <v>2</v>
      </c>
      <c r="C11" s="266" t="s">
        <v>10</v>
      </c>
      <c r="D11" s="267" t="s">
        <v>11</v>
      </c>
      <c r="E11" s="268" t="s">
        <v>12</v>
      </c>
      <c r="F11" s="269"/>
      <c r="G11" s="268" t="s">
        <v>13</v>
      </c>
      <c r="H11" s="367"/>
      <c r="I11" s="362" t="s">
        <v>12</v>
      </c>
      <c r="J11" s="300" t="s">
        <v>305</v>
      </c>
      <c r="K11" s="226" t="s">
        <v>267</v>
      </c>
      <c r="L11" s="190" t="s">
        <v>305</v>
      </c>
      <c r="M11" s="390" t="s">
        <v>267</v>
      </c>
    </row>
    <row r="12" spans="2:13" ht="33.75" customHeight="1" thickBot="1" x14ac:dyDescent="0.3">
      <c r="B12" s="270"/>
      <c r="C12" s="270"/>
      <c r="D12" s="271"/>
      <c r="E12" s="272" t="s">
        <v>71</v>
      </c>
      <c r="F12" s="273">
        <f>SUM(F10)</f>
        <v>2512000</v>
      </c>
      <c r="G12" s="274"/>
      <c r="H12" s="359">
        <f>SUM(H10)</f>
        <v>25120000</v>
      </c>
      <c r="I12" s="362" t="s">
        <v>9</v>
      </c>
      <c r="J12" s="300" t="s">
        <v>305</v>
      </c>
      <c r="K12" s="226" t="s">
        <v>267</v>
      </c>
      <c r="L12" s="190" t="s">
        <v>305</v>
      </c>
      <c r="M12" s="390" t="s">
        <v>267</v>
      </c>
    </row>
    <row r="13" spans="2:13" ht="33.75" customHeight="1" thickBot="1" x14ac:dyDescent="0.3">
      <c r="B13" s="270"/>
      <c r="C13" s="270"/>
      <c r="D13" s="271"/>
      <c r="E13" s="320"/>
      <c r="F13" s="321"/>
      <c r="G13" s="322"/>
      <c r="H13" s="323"/>
      <c r="I13" s="363" t="s">
        <v>13</v>
      </c>
      <c r="J13" s="317" t="s">
        <v>305</v>
      </c>
      <c r="K13" s="232" t="s">
        <v>267</v>
      </c>
      <c r="L13" s="387" t="s">
        <v>305</v>
      </c>
      <c r="M13" s="391" t="s">
        <v>267</v>
      </c>
    </row>
    <row r="14" spans="2:13" ht="33.75" customHeight="1" x14ac:dyDescent="0.25">
      <c r="B14" s="270"/>
      <c r="C14" s="270"/>
      <c r="D14" s="271"/>
      <c r="E14" s="320"/>
      <c r="F14" s="321"/>
      <c r="G14" s="322"/>
      <c r="H14" s="323"/>
    </row>
    <row r="15" spans="2:13" ht="33.75" customHeight="1" thickBot="1" x14ac:dyDescent="0.3">
      <c r="B15" s="270"/>
      <c r="C15" s="270"/>
      <c r="D15" s="271"/>
      <c r="E15" s="276"/>
      <c r="F15" s="277"/>
      <c r="G15" s="276"/>
      <c r="H15" s="277"/>
    </row>
    <row r="16" spans="2:13" ht="33.75" customHeight="1" x14ac:dyDescent="0.25">
      <c r="B16" s="249" t="s">
        <v>63</v>
      </c>
      <c r="C16" s="250"/>
      <c r="D16" s="250"/>
      <c r="E16" s="250"/>
      <c r="F16" s="250"/>
      <c r="G16" s="250"/>
      <c r="H16" s="251"/>
      <c r="I16" s="191" t="s">
        <v>264</v>
      </c>
      <c r="J16" s="192"/>
      <c r="K16" s="192"/>
      <c r="L16" s="193"/>
      <c r="M16" s="380" t="s">
        <v>292</v>
      </c>
    </row>
    <row r="17" spans="2:13" s="278" customFormat="1" ht="33.75" customHeight="1" thickBot="1" x14ac:dyDescent="0.3">
      <c r="B17" s="252"/>
      <c r="C17" s="253"/>
      <c r="D17" s="253"/>
      <c r="E17" s="253"/>
      <c r="F17" s="253"/>
      <c r="G17" s="253"/>
      <c r="H17" s="254"/>
      <c r="I17" s="194"/>
      <c r="J17" s="195"/>
      <c r="K17" s="195"/>
      <c r="L17" s="196"/>
      <c r="M17" s="381"/>
    </row>
    <row r="18" spans="2:13" s="278" customFormat="1" ht="33.75" customHeight="1" thickBot="1" x14ac:dyDescent="0.3">
      <c r="B18" s="252" t="s">
        <v>260</v>
      </c>
      <c r="C18" s="253"/>
      <c r="D18" s="253"/>
      <c r="E18" s="253"/>
      <c r="F18" s="253"/>
      <c r="G18" s="253"/>
      <c r="H18" s="254"/>
      <c r="I18" s="197" t="s">
        <v>293</v>
      </c>
      <c r="J18" s="198"/>
      <c r="K18" s="198"/>
      <c r="L18" s="199"/>
      <c r="M18" s="381"/>
    </row>
    <row r="19" spans="2:13" ht="24" customHeight="1" thickBot="1" x14ac:dyDescent="0.3">
      <c r="B19" s="279" t="s">
        <v>65</v>
      </c>
      <c r="C19" s="280"/>
      <c r="D19" s="280"/>
      <c r="E19" s="280"/>
      <c r="F19" s="280"/>
      <c r="G19" s="280"/>
      <c r="H19" s="281"/>
      <c r="I19" s="200"/>
      <c r="J19" s="200"/>
      <c r="K19" s="200"/>
      <c r="L19" s="200"/>
      <c r="M19" s="381"/>
    </row>
    <row r="20" spans="2:13" ht="15" customHeight="1" thickBot="1" x14ac:dyDescent="0.3">
      <c r="B20" s="282" t="s">
        <v>0</v>
      </c>
      <c r="C20" s="283" t="s">
        <v>1</v>
      </c>
      <c r="D20" s="284" t="s">
        <v>2</v>
      </c>
      <c r="E20" s="284" t="s">
        <v>3</v>
      </c>
      <c r="F20" s="285" t="s">
        <v>4</v>
      </c>
      <c r="G20" s="284" t="s">
        <v>5</v>
      </c>
      <c r="H20" s="286" t="s">
        <v>4</v>
      </c>
      <c r="I20" s="221" t="s">
        <v>262</v>
      </c>
      <c r="J20" s="214"/>
      <c r="K20" s="221" t="s">
        <v>263</v>
      </c>
      <c r="L20" s="215"/>
      <c r="M20" s="388"/>
    </row>
    <row r="21" spans="2:13" ht="32.25" customHeight="1" x14ac:dyDescent="0.25">
      <c r="B21" s="261">
        <v>1</v>
      </c>
      <c r="C21" s="287" t="s">
        <v>14</v>
      </c>
      <c r="D21" s="262" t="s">
        <v>15</v>
      </c>
      <c r="E21" s="288" t="s">
        <v>16</v>
      </c>
      <c r="F21" s="289">
        <f>+H21*0.1</f>
        <v>700000</v>
      </c>
      <c r="G21" s="290" t="s">
        <v>17</v>
      </c>
      <c r="H21" s="291">
        <v>7000000</v>
      </c>
      <c r="I21" s="292" t="s">
        <v>16</v>
      </c>
      <c r="J21" s="293" t="s">
        <v>305</v>
      </c>
      <c r="K21" s="294" t="s">
        <v>267</v>
      </c>
      <c r="L21" s="392" t="s">
        <v>305</v>
      </c>
      <c r="M21" s="389" t="s">
        <v>267</v>
      </c>
    </row>
    <row r="22" spans="2:13" ht="32.25" customHeight="1" x14ac:dyDescent="0.25">
      <c r="B22" s="261">
        <v>2</v>
      </c>
      <c r="C22" s="287" t="s">
        <v>14</v>
      </c>
      <c r="D22" s="262" t="s">
        <v>18</v>
      </c>
      <c r="E22" s="296"/>
      <c r="F22" s="297"/>
      <c r="G22" s="298"/>
      <c r="H22" s="299"/>
      <c r="I22" s="201" t="s">
        <v>22</v>
      </c>
      <c r="J22" s="300" t="s">
        <v>305</v>
      </c>
      <c r="K22" s="226" t="s">
        <v>267</v>
      </c>
      <c r="L22" s="190" t="s">
        <v>305</v>
      </c>
      <c r="M22" s="390" t="s">
        <v>267</v>
      </c>
    </row>
    <row r="23" spans="2:13" ht="42" customHeight="1" x14ac:dyDescent="0.25">
      <c r="B23" s="302">
        <v>3</v>
      </c>
      <c r="C23" s="287" t="s">
        <v>14</v>
      </c>
      <c r="D23" s="262" t="s">
        <v>19</v>
      </c>
      <c r="E23" s="303"/>
      <c r="F23" s="304"/>
      <c r="G23" s="305"/>
      <c r="H23" s="306"/>
      <c r="I23" s="201" t="s">
        <v>28</v>
      </c>
      <c r="J23" s="300" t="s">
        <v>305</v>
      </c>
      <c r="K23" s="226" t="s">
        <v>267</v>
      </c>
      <c r="L23" s="190" t="s">
        <v>305</v>
      </c>
      <c r="M23" s="390" t="s">
        <v>267</v>
      </c>
    </row>
    <row r="24" spans="2:13" ht="29.25" customHeight="1" x14ac:dyDescent="0.25">
      <c r="B24" s="261">
        <v>4</v>
      </c>
      <c r="C24" s="287" t="s">
        <v>20</v>
      </c>
      <c r="D24" s="262" t="s">
        <v>21</v>
      </c>
      <c r="E24" s="288" t="s">
        <v>22</v>
      </c>
      <c r="F24" s="289">
        <f>+H24*0.1</f>
        <v>900000</v>
      </c>
      <c r="G24" s="290" t="s">
        <v>23</v>
      </c>
      <c r="H24" s="291">
        <v>9000000</v>
      </c>
      <c r="I24" s="201" t="s">
        <v>22</v>
      </c>
      <c r="J24" s="300" t="s">
        <v>305</v>
      </c>
      <c r="K24" s="226" t="s">
        <v>267</v>
      </c>
      <c r="L24" s="190" t="s">
        <v>305</v>
      </c>
      <c r="M24" s="390" t="s">
        <v>267</v>
      </c>
    </row>
    <row r="25" spans="2:13" ht="32.25" customHeight="1" x14ac:dyDescent="0.25">
      <c r="B25" s="261">
        <v>5</v>
      </c>
      <c r="C25" s="307" t="s">
        <v>24</v>
      </c>
      <c r="D25" s="262" t="s">
        <v>25</v>
      </c>
      <c r="E25" s="296"/>
      <c r="F25" s="297"/>
      <c r="G25" s="298"/>
      <c r="H25" s="299"/>
      <c r="I25" s="201" t="s">
        <v>28</v>
      </c>
      <c r="J25" s="300" t="s">
        <v>305</v>
      </c>
      <c r="K25" s="226" t="s">
        <v>267</v>
      </c>
      <c r="L25" s="190" t="s">
        <v>305</v>
      </c>
      <c r="M25" s="390" t="s">
        <v>267</v>
      </c>
    </row>
    <row r="26" spans="2:13" ht="31.5" customHeight="1" x14ac:dyDescent="0.25">
      <c r="B26" s="302">
        <v>6</v>
      </c>
      <c r="C26" s="287" t="s">
        <v>14</v>
      </c>
      <c r="D26" s="262" t="s">
        <v>26</v>
      </c>
      <c r="E26" s="303"/>
      <c r="F26" s="304"/>
      <c r="G26" s="305"/>
      <c r="H26" s="306"/>
      <c r="I26" s="201" t="s">
        <v>22</v>
      </c>
      <c r="J26" s="300" t="s">
        <v>305</v>
      </c>
      <c r="K26" s="226" t="s">
        <v>267</v>
      </c>
      <c r="L26" s="190" t="s">
        <v>305</v>
      </c>
      <c r="M26" s="390" t="s">
        <v>267</v>
      </c>
    </row>
    <row r="27" spans="2:13" ht="32.25" customHeight="1" x14ac:dyDescent="0.25">
      <c r="B27" s="261">
        <v>7</v>
      </c>
      <c r="C27" s="287" t="s">
        <v>14</v>
      </c>
      <c r="D27" s="262" t="s">
        <v>27</v>
      </c>
      <c r="E27" s="288" t="s">
        <v>28</v>
      </c>
      <c r="F27" s="308">
        <f>+H27*0.1</f>
        <v>300000</v>
      </c>
      <c r="G27" s="307" t="s">
        <v>29</v>
      </c>
      <c r="H27" s="309">
        <v>3000000</v>
      </c>
      <c r="I27" s="362" t="s">
        <v>17</v>
      </c>
      <c r="J27" s="300" t="s">
        <v>305</v>
      </c>
      <c r="K27" s="226" t="s">
        <v>267</v>
      </c>
      <c r="L27" s="190" t="s">
        <v>305</v>
      </c>
      <c r="M27" s="390" t="s">
        <v>267</v>
      </c>
    </row>
    <row r="28" spans="2:13" ht="32.25" customHeight="1" x14ac:dyDescent="0.25">
      <c r="B28" s="261">
        <v>8</v>
      </c>
      <c r="C28" s="287" t="s">
        <v>14</v>
      </c>
      <c r="D28" s="262" t="s">
        <v>30</v>
      </c>
      <c r="E28" s="296"/>
      <c r="F28" s="289">
        <f>+H28*0.1</f>
        <v>300000</v>
      </c>
      <c r="G28" s="290" t="s">
        <v>31</v>
      </c>
      <c r="H28" s="310">
        <v>3000000</v>
      </c>
      <c r="I28" s="362" t="s">
        <v>23</v>
      </c>
      <c r="J28" s="300" t="s">
        <v>305</v>
      </c>
      <c r="K28" s="226" t="s">
        <v>267</v>
      </c>
      <c r="L28" s="190" t="s">
        <v>305</v>
      </c>
      <c r="M28" s="390" t="s">
        <v>267</v>
      </c>
    </row>
    <row r="29" spans="2:13" ht="32.25" customHeight="1" x14ac:dyDescent="0.25">
      <c r="B29" s="302">
        <v>9</v>
      </c>
      <c r="C29" s="287" t="s">
        <v>14</v>
      </c>
      <c r="D29" s="262" t="s">
        <v>32</v>
      </c>
      <c r="E29" s="303"/>
      <c r="F29" s="304"/>
      <c r="G29" s="305"/>
      <c r="H29" s="311"/>
      <c r="I29" s="362" t="s">
        <v>29</v>
      </c>
      <c r="J29" s="300" t="s">
        <v>305</v>
      </c>
      <c r="K29" s="226" t="s">
        <v>267</v>
      </c>
      <c r="L29" s="190" t="s">
        <v>305</v>
      </c>
      <c r="M29" s="390" t="s">
        <v>267</v>
      </c>
    </row>
    <row r="30" spans="2:13" ht="32.25" customHeight="1" x14ac:dyDescent="0.25">
      <c r="B30" s="261">
        <v>10</v>
      </c>
      <c r="C30" s="307" t="s">
        <v>33</v>
      </c>
      <c r="D30" s="262" t="s">
        <v>34</v>
      </c>
      <c r="E30" s="288" t="s">
        <v>22</v>
      </c>
      <c r="F30" s="312">
        <f>+H30*0.1</f>
        <v>400000</v>
      </c>
      <c r="G30" s="313" t="s">
        <v>35</v>
      </c>
      <c r="H30" s="314">
        <v>4000000</v>
      </c>
      <c r="I30" s="362" t="s">
        <v>31</v>
      </c>
      <c r="J30" s="300" t="s">
        <v>305</v>
      </c>
      <c r="K30" s="226" t="s">
        <v>267</v>
      </c>
      <c r="L30" s="190" t="s">
        <v>305</v>
      </c>
      <c r="M30" s="390" t="s">
        <v>267</v>
      </c>
    </row>
    <row r="31" spans="2:13" ht="48" customHeight="1" thickBot="1" x14ac:dyDescent="0.3">
      <c r="B31" s="315">
        <v>11</v>
      </c>
      <c r="C31" s="266" t="s">
        <v>14</v>
      </c>
      <c r="D31" s="267" t="s">
        <v>36</v>
      </c>
      <c r="E31" s="296"/>
      <c r="F31" s="312">
        <f>+H31*0.1</f>
        <v>400000</v>
      </c>
      <c r="G31" s="313" t="s">
        <v>37</v>
      </c>
      <c r="H31" s="316">
        <v>4000000</v>
      </c>
      <c r="I31" s="362" t="s">
        <v>35</v>
      </c>
      <c r="J31" s="300" t="s">
        <v>305</v>
      </c>
      <c r="K31" s="226" t="s">
        <v>267</v>
      </c>
      <c r="L31" s="190" t="s">
        <v>305</v>
      </c>
      <c r="M31" s="390" t="s">
        <v>267</v>
      </c>
    </row>
    <row r="32" spans="2:13" ht="48" customHeight="1" thickBot="1" x14ac:dyDescent="0.3">
      <c r="B32" s="276"/>
      <c r="C32" s="270"/>
      <c r="D32" s="271"/>
      <c r="E32" s="272" t="s">
        <v>71</v>
      </c>
      <c r="F32" s="273">
        <f>SUM(F21:F31)</f>
        <v>3000000</v>
      </c>
      <c r="G32" s="274"/>
      <c r="H32" s="359">
        <f>SUM(H21:H31)</f>
        <v>30000000</v>
      </c>
      <c r="I32" s="363" t="s">
        <v>37</v>
      </c>
      <c r="J32" s="300" t="s">
        <v>305</v>
      </c>
      <c r="K32" s="226" t="s">
        <v>267</v>
      </c>
      <c r="L32" s="190" t="s">
        <v>305</v>
      </c>
      <c r="M32" s="391" t="s">
        <v>267</v>
      </c>
    </row>
    <row r="33" spans="2:13" ht="48" customHeight="1" x14ac:dyDescent="0.25">
      <c r="B33" s="276"/>
      <c r="C33" s="270"/>
      <c r="D33" s="271"/>
      <c r="E33" s="320"/>
      <c r="F33" s="321"/>
      <c r="G33" s="322"/>
      <c r="H33" s="323"/>
    </row>
    <row r="34" spans="2:13" ht="48" customHeight="1" thickBot="1" x14ac:dyDescent="0.3">
      <c r="B34" s="324"/>
      <c r="C34" s="325"/>
      <c r="D34" s="325"/>
      <c r="E34" s="325"/>
      <c r="F34" s="325"/>
      <c r="G34" s="325"/>
      <c r="H34" s="325"/>
    </row>
    <row r="35" spans="2:13" s="278" customFormat="1" ht="48" customHeight="1" x14ac:dyDescent="0.25">
      <c r="B35" s="249" t="s">
        <v>63</v>
      </c>
      <c r="C35" s="250"/>
      <c r="D35" s="250"/>
      <c r="E35" s="250"/>
      <c r="F35" s="250"/>
      <c r="G35" s="250"/>
      <c r="H35" s="251"/>
      <c r="I35" s="191" t="s">
        <v>264</v>
      </c>
      <c r="J35" s="192"/>
      <c r="K35" s="192"/>
      <c r="L35" s="193"/>
      <c r="M35" s="380" t="s">
        <v>292</v>
      </c>
    </row>
    <row r="36" spans="2:13" s="278" customFormat="1" ht="48" customHeight="1" thickBot="1" x14ac:dyDescent="0.3">
      <c r="B36" s="252"/>
      <c r="C36" s="253"/>
      <c r="D36" s="253"/>
      <c r="E36" s="253"/>
      <c r="F36" s="253"/>
      <c r="G36" s="253"/>
      <c r="H36" s="254"/>
      <c r="I36" s="194"/>
      <c r="J36" s="195"/>
      <c r="K36" s="195"/>
      <c r="L36" s="196"/>
      <c r="M36" s="381"/>
    </row>
    <row r="37" spans="2:13" s="278" customFormat="1" ht="48" customHeight="1" thickBot="1" x14ac:dyDescent="0.3">
      <c r="B37" s="252" t="s">
        <v>260</v>
      </c>
      <c r="C37" s="253"/>
      <c r="D37" s="253"/>
      <c r="E37" s="253"/>
      <c r="F37" s="253"/>
      <c r="G37" s="253"/>
      <c r="H37" s="254"/>
      <c r="I37" s="197" t="s">
        <v>293</v>
      </c>
      <c r="J37" s="198"/>
      <c r="K37" s="198"/>
      <c r="L37" s="199"/>
      <c r="M37" s="381"/>
    </row>
    <row r="38" spans="2:13" ht="24" customHeight="1" thickBot="1" x14ac:dyDescent="0.3">
      <c r="B38" s="326" t="s">
        <v>66</v>
      </c>
      <c r="C38" s="327"/>
      <c r="D38" s="327"/>
      <c r="E38" s="327"/>
      <c r="F38" s="327"/>
      <c r="G38" s="327"/>
      <c r="H38" s="328"/>
      <c r="I38" s="200"/>
      <c r="J38" s="200"/>
      <c r="K38" s="200"/>
      <c r="L38" s="200"/>
      <c r="M38" s="381"/>
    </row>
    <row r="39" spans="2:13" ht="12" thickBot="1" x14ac:dyDescent="0.3">
      <c r="B39" s="329" t="s">
        <v>0</v>
      </c>
      <c r="C39" s="330" t="s">
        <v>1</v>
      </c>
      <c r="D39" s="331" t="s">
        <v>2</v>
      </c>
      <c r="E39" s="331" t="s">
        <v>3</v>
      </c>
      <c r="F39" s="332" t="s">
        <v>4</v>
      </c>
      <c r="G39" s="331" t="s">
        <v>5</v>
      </c>
      <c r="H39" s="332" t="s">
        <v>4</v>
      </c>
      <c r="I39" s="221" t="s">
        <v>262</v>
      </c>
      <c r="J39" s="214"/>
      <c r="K39" s="221" t="s">
        <v>263</v>
      </c>
      <c r="L39" s="215"/>
      <c r="M39" s="388"/>
    </row>
    <row r="40" spans="2:13" ht="22.8" x14ac:dyDescent="0.25">
      <c r="B40" s="333">
        <v>1</v>
      </c>
      <c r="C40" s="334" t="s">
        <v>14</v>
      </c>
      <c r="D40" s="335" t="s">
        <v>38</v>
      </c>
      <c r="E40" s="336" t="s">
        <v>39</v>
      </c>
      <c r="F40" s="337">
        <f>+H40*0.1</f>
        <v>312000</v>
      </c>
      <c r="G40" s="336" t="s">
        <v>40</v>
      </c>
      <c r="H40" s="368">
        <f>3000000+120000</f>
        <v>3120000</v>
      </c>
      <c r="I40" s="370" t="s">
        <v>39</v>
      </c>
      <c r="J40" s="293" t="s">
        <v>305</v>
      </c>
      <c r="K40" s="294" t="s">
        <v>267</v>
      </c>
      <c r="L40" s="295" t="s">
        <v>305</v>
      </c>
      <c r="M40" s="390" t="s">
        <v>267</v>
      </c>
    </row>
    <row r="41" spans="2:13" ht="22.8" x14ac:dyDescent="0.25">
      <c r="B41" s="261">
        <v>2</v>
      </c>
      <c r="C41" s="287" t="s">
        <v>14</v>
      </c>
      <c r="D41" s="262" t="s">
        <v>41</v>
      </c>
      <c r="E41" s="338"/>
      <c r="F41" s="339"/>
      <c r="G41" s="338"/>
      <c r="H41" s="369"/>
      <c r="I41" s="362" t="s">
        <v>46</v>
      </c>
      <c r="J41" s="300" t="s">
        <v>305</v>
      </c>
      <c r="K41" s="226" t="s">
        <v>267</v>
      </c>
      <c r="L41" s="301" t="s">
        <v>305</v>
      </c>
      <c r="M41" s="390" t="s">
        <v>267</v>
      </c>
    </row>
    <row r="42" spans="2:13" ht="34.799999999999997" thickBot="1" x14ac:dyDescent="0.3">
      <c r="B42" s="302">
        <v>3</v>
      </c>
      <c r="C42" s="287" t="s">
        <v>14</v>
      </c>
      <c r="D42" s="262" t="s">
        <v>42</v>
      </c>
      <c r="E42" s="338"/>
      <c r="F42" s="339"/>
      <c r="G42" s="338"/>
      <c r="H42" s="369"/>
      <c r="I42" s="363" t="s">
        <v>40</v>
      </c>
      <c r="J42" s="317" t="s">
        <v>305</v>
      </c>
      <c r="K42" s="232" t="s">
        <v>267</v>
      </c>
      <c r="L42" s="318" t="s">
        <v>305</v>
      </c>
      <c r="M42" s="391" t="s">
        <v>267</v>
      </c>
    </row>
    <row r="43" spans="2:13" ht="22.8" x14ac:dyDescent="0.25">
      <c r="B43" s="261">
        <v>4</v>
      </c>
      <c r="C43" s="287" t="s">
        <v>14</v>
      </c>
      <c r="D43" s="262" t="s">
        <v>43</v>
      </c>
      <c r="E43" s="338"/>
      <c r="F43" s="339"/>
      <c r="G43" s="338"/>
      <c r="H43" s="340"/>
    </row>
    <row r="44" spans="2:13" ht="22.8" x14ac:dyDescent="0.25">
      <c r="B44" s="302">
        <v>5</v>
      </c>
      <c r="C44" s="287" t="s">
        <v>14</v>
      </c>
      <c r="D44" s="262" t="s">
        <v>44</v>
      </c>
      <c r="E44" s="338"/>
      <c r="F44" s="339"/>
      <c r="G44" s="338"/>
      <c r="H44" s="340"/>
    </row>
    <row r="45" spans="2:13" ht="23.4" thickBot="1" x14ac:dyDescent="0.3">
      <c r="B45" s="315">
        <v>6</v>
      </c>
      <c r="C45" s="266" t="s">
        <v>14</v>
      </c>
      <c r="D45" s="267" t="s">
        <v>45</v>
      </c>
      <c r="E45" s="341" t="s">
        <v>46</v>
      </c>
      <c r="F45" s="342">
        <f>+H45*0.1</f>
        <v>212000</v>
      </c>
      <c r="G45" s="341" t="s">
        <v>40</v>
      </c>
      <c r="H45" s="343">
        <f>2000000+120000</f>
        <v>2120000</v>
      </c>
    </row>
    <row r="46" spans="2:13" s="278" customFormat="1" ht="48.75" customHeight="1" thickBot="1" x14ac:dyDescent="0.3">
      <c r="B46" s="276"/>
      <c r="C46" s="270"/>
      <c r="D46" s="271"/>
      <c r="E46" s="272" t="s">
        <v>70</v>
      </c>
      <c r="F46" s="273">
        <f>SUM(F40:F45)</f>
        <v>524000</v>
      </c>
      <c r="G46" s="274"/>
      <c r="H46" s="275">
        <f>SUM(H35:H45)</f>
        <v>5240000</v>
      </c>
      <c r="I46" s="364"/>
    </row>
    <row r="47" spans="2:13" s="278" customFormat="1" ht="48.75" customHeight="1" x14ac:dyDescent="0.25">
      <c r="B47" s="276"/>
      <c r="C47" s="270"/>
      <c r="D47" s="271"/>
      <c r="E47" s="320"/>
      <c r="F47" s="321"/>
      <c r="G47" s="322"/>
      <c r="H47" s="323"/>
      <c r="I47" s="364"/>
    </row>
    <row r="48" spans="2:13" s="278" customFormat="1" ht="48.75" customHeight="1" thickBot="1" x14ac:dyDescent="0.3">
      <c r="B48" s="276"/>
      <c r="C48" s="270"/>
      <c r="D48" s="271"/>
      <c r="E48" s="320"/>
      <c r="F48" s="321"/>
      <c r="G48" s="322"/>
      <c r="H48" s="323"/>
      <c r="I48" s="364"/>
    </row>
    <row r="49" spans="2:13" ht="48.75" customHeight="1" x14ac:dyDescent="0.25">
      <c r="B49" s="249" t="s">
        <v>63</v>
      </c>
      <c r="C49" s="250"/>
      <c r="D49" s="250"/>
      <c r="E49" s="250"/>
      <c r="F49" s="250"/>
      <c r="G49" s="250"/>
      <c r="H49" s="251"/>
      <c r="I49" s="191" t="s">
        <v>264</v>
      </c>
      <c r="J49" s="192"/>
      <c r="K49" s="192"/>
      <c r="L49" s="193"/>
      <c r="M49" s="380" t="s">
        <v>292</v>
      </c>
    </row>
    <row r="50" spans="2:13" ht="48.75" customHeight="1" thickBot="1" x14ac:dyDescent="0.3">
      <c r="B50" s="252"/>
      <c r="C50" s="253"/>
      <c r="D50" s="253"/>
      <c r="E50" s="253"/>
      <c r="F50" s="253"/>
      <c r="G50" s="253"/>
      <c r="H50" s="254"/>
      <c r="I50" s="194"/>
      <c r="J50" s="195"/>
      <c r="K50" s="195"/>
      <c r="L50" s="196"/>
      <c r="M50" s="381"/>
    </row>
    <row r="51" spans="2:13" ht="48.75" customHeight="1" thickBot="1" x14ac:dyDescent="0.3">
      <c r="B51" s="252" t="s">
        <v>260</v>
      </c>
      <c r="C51" s="253"/>
      <c r="D51" s="253"/>
      <c r="E51" s="253"/>
      <c r="F51" s="253"/>
      <c r="G51" s="253"/>
      <c r="H51" s="254"/>
      <c r="I51" s="197" t="s">
        <v>293</v>
      </c>
      <c r="J51" s="198"/>
      <c r="K51" s="198"/>
      <c r="L51" s="199"/>
      <c r="M51" s="381"/>
    </row>
    <row r="52" spans="2:13" ht="48.75" customHeight="1" thickBot="1" x14ac:dyDescent="0.3">
      <c r="B52" s="344" t="s">
        <v>67</v>
      </c>
      <c r="C52" s="345"/>
      <c r="D52" s="345"/>
      <c r="E52" s="345"/>
      <c r="F52" s="345"/>
      <c r="G52" s="345"/>
      <c r="H52" s="346"/>
      <c r="I52" s="200"/>
      <c r="J52" s="200"/>
      <c r="K52" s="200"/>
      <c r="L52" s="200"/>
      <c r="M52" s="381"/>
    </row>
    <row r="53" spans="2:13" ht="48.75" customHeight="1" thickBot="1" x14ac:dyDescent="0.3">
      <c r="B53" s="258" t="s">
        <v>0</v>
      </c>
      <c r="C53" s="259" t="s">
        <v>1</v>
      </c>
      <c r="D53" s="347" t="s">
        <v>2</v>
      </c>
      <c r="E53" s="347" t="s">
        <v>3</v>
      </c>
      <c r="F53" s="348" t="s">
        <v>4</v>
      </c>
      <c r="G53" s="347" t="s">
        <v>5</v>
      </c>
      <c r="H53" s="349" t="s">
        <v>4</v>
      </c>
      <c r="I53" s="221" t="s">
        <v>262</v>
      </c>
      <c r="J53" s="214"/>
      <c r="K53" s="221" t="s">
        <v>263</v>
      </c>
      <c r="L53" s="215"/>
      <c r="M53" s="388"/>
    </row>
    <row r="54" spans="2:13" ht="22.8" x14ac:dyDescent="0.25">
      <c r="B54" s="302">
        <v>1</v>
      </c>
      <c r="C54" s="287" t="s">
        <v>14</v>
      </c>
      <c r="D54" s="262" t="s">
        <v>47</v>
      </c>
      <c r="E54" s="350" t="s">
        <v>48</v>
      </c>
      <c r="F54" s="339">
        <f>+H54*0.1</f>
        <v>512000</v>
      </c>
      <c r="G54" s="350" t="s">
        <v>49</v>
      </c>
      <c r="H54" s="371">
        <f>5000000+120000</f>
        <v>5120000</v>
      </c>
      <c r="I54" s="370" t="s">
        <v>48</v>
      </c>
      <c r="J54" s="372" t="s">
        <v>305</v>
      </c>
      <c r="K54" s="372" t="s">
        <v>267</v>
      </c>
      <c r="L54" s="393" t="s">
        <v>305</v>
      </c>
      <c r="M54" s="389" t="s">
        <v>267</v>
      </c>
    </row>
    <row r="55" spans="2:13" ht="22.8" x14ac:dyDescent="0.25">
      <c r="B55" s="261">
        <v>2</v>
      </c>
      <c r="C55" s="287" t="s">
        <v>50</v>
      </c>
      <c r="D55" s="262" t="s">
        <v>51</v>
      </c>
      <c r="E55" s="350"/>
      <c r="F55" s="339"/>
      <c r="G55" s="350"/>
      <c r="H55" s="371"/>
      <c r="I55" s="362" t="s">
        <v>49</v>
      </c>
      <c r="J55" s="360" t="s">
        <v>305</v>
      </c>
      <c r="K55" s="360" t="s">
        <v>267</v>
      </c>
      <c r="L55" s="394" t="s">
        <v>305</v>
      </c>
      <c r="M55" s="390" t="s">
        <v>267</v>
      </c>
    </row>
    <row r="56" spans="2:13" ht="23.4" thickBot="1" x14ac:dyDescent="0.3">
      <c r="B56" s="302">
        <v>3</v>
      </c>
      <c r="C56" s="287" t="s">
        <v>52</v>
      </c>
      <c r="D56" s="262" t="s">
        <v>53</v>
      </c>
      <c r="E56" s="350"/>
      <c r="F56" s="339"/>
      <c r="G56" s="350"/>
      <c r="H56" s="371"/>
      <c r="I56" s="363" t="s">
        <v>56</v>
      </c>
      <c r="J56" s="373" t="s">
        <v>305</v>
      </c>
      <c r="K56" s="373" t="s">
        <v>267</v>
      </c>
      <c r="L56" s="395" t="s">
        <v>305</v>
      </c>
      <c r="M56" s="391" t="s">
        <v>267</v>
      </c>
    </row>
    <row r="57" spans="2:13" ht="36.75" customHeight="1" thickBot="1" x14ac:dyDescent="0.3">
      <c r="B57" s="315">
        <v>4</v>
      </c>
      <c r="C57" s="266" t="s">
        <v>54</v>
      </c>
      <c r="D57" s="267" t="s">
        <v>55</v>
      </c>
      <c r="E57" s="266" t="s">
        <v>48</v>
      </c>
      <c r="F57" s="342">
        <f>+H57*0.1</f>
        <v>262000</v>
      </c>
      <c r="G57" s="266" t="s">
        <v>56</v>
      </c>
      <c r="H57" s="351">
        <f>2500000+120000</f>
        <v>2620000</v>
      </c>
    </row>
    <row r="58" spans="2:13" s="278" customFormat="1" ht="36.75" customHeight="1" thickBot="1" x14ac:dyDescent="0.3">
      <c r="B58" s="270"/>
      <c r="C58" s="270"/>
      <c r="D58" s="271"/>
      <c r="E58" s="352" t="s">
        <v>71</v>
      </c>
      <c r="F58" s="353">
        <f>SUM(F52:F57)</f>
        <v>774000</v>
      </c>
      <c r="G58" s="354"/>
      <c r="H58" s="355">
        <f>SUM(H54:H57)</f>
        <v>7740000</v>
      </c>
    </row>
    <row r="59" spans="2:13" s="278" customFormat="1" ht="36.75" customHeight="1" x14ac:dyDescent="0.25">
      <c r="B59" s="270"/>
      <c r="C59" s="270"/>
      <c r="D59" s="271"/>
      <c r="E59" s="320"/>
      <c r="F59" s="321"/>
      <c r="G59" s="322"/>
      <c r="H59" s="323"/>
      <c r="I59" s="364"/>
    </row>
    <row r="60" spans="2:13" s="278" customFormat="1" ht="36.75" customHeight="1" thickBot="1" x14ac:dyDescent="0.3">
      <c r="B60" s="270"/>
      <c r="C60" s="270"/>
      <c r="D60" s="271"/>
      <c r="E60" s="270"/>
      <c r="F60" s="356"/>
      <c r="G60" s="270"/>
      <c r="H60" s="356"/>
      <c r="I60" s="364"/>
    </row>
    <row r="61" spans="2:13" s="278" customFormat="1" ht="36.75" customHeight="1" x14ac:dyDescent="0.25">
      <c r="B61" s="249" t="s">
        <v>63</v>
      </c>
      <c r="C61" s="250"/>
      <c r="D61" s="250"/>
      <c r="E61" s="250"/>
      <c r="F61" s="250"/>
      <c r="G61" s="250"/>
      <c r="H61" s="251"/>
      <c r="I61" s="191" t="s">
        <v>264</v>
      </c>
      <c r="J61" s="192"/>
      <c r="K61" s="192"/>
      <c r="L61" s="193"/>
      <c r="M61" s="380" t="s">
        <v>292</v>
      </c>
    </row>
    <row r="62" spans="2:13" s="278" customFormat="1" ht="36.75" customHeight="1" thickBot="1" x14ac:dyDescent="0.3">
      <c r="B62" s="252"/>
      <c r="C62" s="253"/>
      <c r="D62" s="253"/>
      <c r="E62" s="253"/>
      <c r="F62" s="253"/>
      <c r="G62" s="253"/>
      <c r="H62" s="254"/>
      <c r="I62" s="194"/>
      <c r="J62" s="195"/>
      <c r="K62" s="195"/>
      <c r="L62" s="196"/>
      <c r="M62" s="381"/>
    </row>
    <row r="63" spans="2:13" s="278" customFormat="1" ht="36.75" customHeight="1" thickBot="1" x14ac:dyDescent="0.3">
      <c r="B63" s="252" t="s">
        <v>260</v>
      </c>
      <c r="C63" s="253"/>
      <c r="D63" s="253"/>
      <c r="E63" s="253"/>
      <c r="F63" s="253"/>
      <c r="G63" s="253"/>
      <c r="H63" s="254"/>
      <c r="I63" s="197" t="s">
        <v>293</v>
      </c>
      <c r="J63" s="198"/>
      <c r="K63" s="198"/>
      <c r="L63" s="199"/>
      <c r="M63" s="381"/>
    </row>
    <row r="64" spans="2:13" s="278" customFormat="1" ht="36.75" customHeight="1" thickBot="1" x14ac:dyDescent="0.3">
      <c r="B64" s="344" t="s">
        <v>68</v>
      </c>
      <c r="C64" s="345"/>
      <c r="D64" s="345"/>
      <c r="E64" s="345"/>
      <c r="F64" s="345"/>
      <c r="G64" s="345"/>
      <c r="H64" s="346"/>
      <c r="I64" s="200"/>
      <c r="J64" s="200"/>
      <c r="K64" s="200"/>
      <c r="L64" s="200"/>
      <c r="M64" s="381"/>
    </row>
    <row r="65" spans="2:13" ht="36.75" customHeight="1" thickBot="1" x14ac:dyDescent="0.3">
      <c r="B65" s="258" t="s">
        <v>0</v>
      </c>
      <c r="C65" s="259" t="s">
        <v>1</v>
      </c>
      <c r="D65" s="347" t="s">
        <v>2</v>
      </c>
      <c r="E65" s="347" t="s">
        <v>3</v>
      </c>
      <c r="F65" s="348" t="s">
        <v>4</v>
      </c>
      <c r="G65" s="347" t="s">
        <v>5</v>
      </c>
      <c r="H65" s="349" t="s">
        <v>4</v>
      </c>
      <c r="I65" s="221" t="s">
        <v>262</v>
      </c>
      <c r="J65" s="214"/>
      <c r="K65" s="221" t="s">
        <v>263</v>
      </c>
      <c r="L65" s="215"/>
      <c r="M65" s="388"/>
    </row>
    <row r="66" spans="2:13" ht="23.4" thickBot="1" x14ac:dyDescent="0.3">
      <c r="B66" s="315">
        <v>1</v>
      </c>
      <c r="C66" s="267" t="s">
        <v>57</v>
      </c>
      <c r="D66" s="267" t="s">
        <v>58</v>
      </c>
      <c r="E66" s="266" t="s">
        <v>59</v>
      </c>
      <c r="F66" s="342">
        <f>+H66*0.1</f>
        <v>262000</v>
      </c>
      <c r="G66" s="266" t="s">
        <v>60</v>
      </c>
      <c r="H66" s="351">
        <f>2500000+120000</f>
        <v>2620000</v>
      </c>
      <c r="I66" s="266" t="s">
        <v>59</v>
      </c>
      <c r="J66" s="372" t="s">
        <v>305</v>
      </c>
      <c r="K66" s="372" t="s">
        <v>267</v>
      </c>
      <c r="L66" s="393" t="s">
        <v>305</v>
      </c>
      <c r="M66" s="389" t="s">
        <v>267</v>
      </c>
    </row>
    <row r="67" spans="2:13" ht="12" thickBot="1" x14ac:dyDescent="0.3">
      <c r="B67" s="276"/>
      <c r="C67" s="271"/>
      <c r="D67" s="271"/>
      <c r="E67" s="352" t="s">
        <v>71</v>
      </c>
      <c r="F67" s="353">
        <f>SUM(F66)</f>
        <v>262000</v>
      </c>
      <c r="G67" s="354"/>
      <c r="H67" s="355">
        <f>SUM(H66)</f>
        <v>2620000</v>
      </c>
      <c r="I67" s="266" t="s">
        <v>60</v>
      </c>
      <c r="J67" s="360" t="s">
        <v>305</v>
      </c>
      <c r="K67" s="360" t="s">
        <v>267</v>
      </c>
      <c r="L67" s="394" t="s">
        <v>305</v>
      </c>
      <c r="M67" s="390" t="s">
        <v>267</v>
      </c>
    </row>
    <row r="68" spans="2:13" s="278" customFormat="1" ht="48.6" customHeight="1" thickBot="1" x14ac:dyDescent="0.3">
      <c r="B68" s="276"/>
      <c r="C68" s="271"/>
      <c r="D68" s="271"/>
      <c r="E68" s="270"/>
      <c r="F68" s="356"/>
      <c r="G68" s="270"/>
      <c r="H68" s="356"/>
    </row>
    <row r="69" spans="2:13" ht="13.8" customHeight="1" x14ac:dyDescent="0.25">
      <c r="B69" s="249" t="s">
        <v>63</v>
      </c>
      <c r="C69" s="250"/>
      <c r="D69" s="250"/>
      <c r="E69" s="250"/>
      <c r="F69" s="250"/>
      <c r="G69" s="250"/>
      <c r="H69" s="251"/>
      <c r="I69" s="191" t="s">
        <v>264</v>
      </c>
      <c r="J69" s="192"/>
      <c r="K69" s="192"/>
      <c r="L69" s="193"/>
      <c r="M69" s="380" t="s">
        <v>292</v>
      </c>
    </row>
    <row r="70" spans="2:13" ht="20.399999999999999" customHeight="1" thickBot="1" x14ac:dyDescent="0.3">
      <c r="B70" s="252"/>
      <c r="C70" s="253"/>
      <c r="D70" s="253"/>
      <c r="E70" s="253"/>
      <c r="F70" s="253"/>
      <c r="G70" s="253"/>
      <c r="H70" s="254"/>
      <c r="I70" s="194"/>
      <c r="J70" s="195"/>
      <c r="K70" s="195"/>
      <c r="L70" s="196"/>
      <c r="M70" s="381"/>
    </row>
    <row r="71" spans="2:13" ht="40.799999999999997" customHeight="1" thickBot="1" x14ac:dyDescent="0.3">
      <c r="B71" s="252" t="s">
        <v>260</v>
      </c>
      <c r="C71" s="253"/>
      <c r="D71" s="253"/>
      <c r="E71" s="253"/>
      <c r="F71" s="253"/>
      <c r="G71" s="253"/>
      <c r="H71" s="254"/>
      <c r="I71" s="197" t="s">
        <v>293</v>
      </c>
      <c r="J71" s="198"/>
      <c r="K71" s="198"/>
      <c r="L71" s="199"/>
      <c r="M71" s="381"/>
    </row>
    <row r="72" spans="2:13" ht="13.8" customHeight="1" thickBot="1" x14ac:dyDescent="0.3">
      <c r="B72" s="344" t="s">
        <v>69</v>
      </c>
      <c r="C72" s="345"/>
      <c r="D72" s="345"/>
      <c r="E72" s="345"/>
      <c r="F72" s="345"/>
      <c r="G72" s="345"/>
      <c r="H72" s="346"/>
      <c r="I72" s="200"/>
      <c r="J72" s="200"/>
      <c r="K72" s="200"/>
      <c r="L72" s="200"/>
      <c r="M72" s="381"/>
    </row>
    <row r="73" spans="2:13" ht="12" thickBot="1" x14ac:dyDescent="0.3">
      <c r="B73" s="258" t="s">
        <v>0</v>
      </c>
      <c r="C73" s="259" t="s">
        <v>1</v>
      </c>
      <c r="D73" s="347" t="s">
        <v>2</v>
      </c>
      <c r="E73" s="347" t="s">
        <v>3</v>
      </c>
      <c r="F73" s="348" t="s">
        <v>4</v>
      </c>
      <c r="G73" s="347" t="s">
        <v>5</v>
      </c>
      <c r="H73" s="349" t="s">
        <v>4</v>
      </c>
      <c r="I73" s="221" t="s">
        <v>262</v>
      </c>
      <c r="J73" s="214"/>
      <c r="K73" s="221" t="s">
        <v>263</v>
      </c>
      <c r="L73" s="215"/>
      <c r="M73" s="388"/>
    </row>
    <row r="74" spans="2:13" ht="23.4" thickBot="1" x14ac:dyDescent="0.3">
      <c r="B74" s="315">
        <v>1</v>
      </c>
      <c r="C74" s="341" t="s">
        <v>57</v>
      </c>
      <c r="D74" s="267" t="s">
        <v>61</v>
      </c>
      <c r="E74" s="266" t="s">
        <v>59</v>
      </c>
      <c r="F74" s="342">
        <f>+H74*0.1</f>
        <v>330000</v>
      </c>
      <c r="G74" s="341" t="s">
        <v>62</v>
      </c>
      <c r="H74" s="396">
        <v>3300000</v>
      </c>
      <c r="I74" s="333" t="s">
        <v>59</v>
      </c>
      <c r="J74" s="372" t="s">
        <v>305</v>
      </c>
      <c r="K74" s="372" t="s">
        <v>267</v>
      </c>
      <c r="L74" s="372" t="s">
        <v>305</v>
      </c>
      <c r="M74" s="398" t="s">
        <v>267</v>
      </c>
    </row>
    <row r="75" spans="2:13" ht="23.4" thickBot="1" x14ac:dyDescent="0.3">
      <c r="E75" s="352" t="s">
        <v>71</v>
      </c>
      <c r="F75" s="353">
        <f>SUM(F74)</f>
        <v>330000</v>
      </c>
      <c r="G75" s="354"/>
      <c r="H75" s="397">
        <f>SUM(H74)</f>
        <v>3300000</v>
      </c>
      <c r="I75" s="399" t="s">
        <v>62</v>
      </c>
      <c r="J75" s="373" t="s">
        <v>305</v>
      </c>
      <c r="K75" s="373" t="s">
        <v>267</v>
      </c>
      <c r="L75" s="373" t="s">
        <v>305</v>
      </c>
      <c r="M75" s="400" t="s">
        <v>267</v>
      </c>
    </row>
    <row r="76" spans="2:13" x14ac:dyDescent="0.25">
      <c r="G76" s="357"/>
    </row>
    <row r="77" spans="2:13" x14ac:dyDescent="0.25">
      <c r="G77" s="358"/>
    </row>
    <row r="78" spans="2:13" x14ac:dyDescent="0.25">
      <c r="G78" s="357"/>
    </row>
  </sheetData>
  <mergeCells count="79">
    <mergeCell ref="I69:L70"/>
    <mergeCell ref="M69:M73"/>
    <mergeCell ref="I71:L71"/>
    <mergeCell ref="I72:L72"/>
    <mergeCell ref="I73:J73"/>
    <mergeCell ref="K73:L73"/>
    <mergeCell ref="M5:M9"/>
    <mergeCell ref="M16:M20"/>
    <mergeCell ref="M35:M39"/>
    <mergeCell ref="M49:M53"/>
    <mergeCell ref="I61:L62"/>
    <mergeCell ref="M61:M65"/>
    <mergeCell ref="I63:L63"/>
    <mergeCell ref="I64:L64"/>
    <mergeCell ref="I65:J65"/>
    <mergeCell ref="K65:L65"/>
    <mergeCell ref="I49:L50"/>
    <mergeCell ref="I51:L51"/>
    <mergeCell ref="I52:L52"/>
    <mergeCell ref="I53:J53"/>
    <mergeCell ref="K53:L53"/>
    <mergeCell ref="I35:L36"/>
    <mergeCell ref="I37:L37"/>
    <mergeCell ref="I38:L38"/>
    <mergeCell ref="I39:J39"/>
    <mergeCell ref="K39:L39"/>
    <mergeCell ref="I5:L6"/>
    <mergeCell ref="I7:L7"/>
    <mergeCell ref="I8:L8"/>
    <mergeCell ref="I9:J9"/>
    <mergeCell ref="K9:L9"/>
    <mergeCell ref="I16:L17"/>
    <mergeCell ref="I18:L18"/>
    <mergeCell ref="I19:L19"/>
    <mergeCell ref="I20:J20"/>
    <mergeCell ref="K20:L20"/>
    <mergeCell ref="B34:H34"/>
    <mergeCell ref="B1:H1"/>
    <mergeCell ref="B72:H72"/>
    <mergeCell ref="B61:H62"/>
    <mergeCell ref="B63:H63"/>
    <mergeCell ref="B69:H70"/>
    <mergeCell ref="B71:H71"/>
    <mergeCell ref="B49:H50"/>
    <mergeCell ref="B51:H51"/>
    <mergeCell ref="B52:H52"/>
    <mergeCell ref="B64:H64"/>
    <mergeCell ref="E30:E31"/>
    <mergeCell ref="E40:E44"/>
    <mergeCell ref="F40:F44"/>
    <mergeCell ref="G40:G44"/>
    <mergeCell ref="H40:H44"/>
    <mergeCell ref="E54:E56"/>
    <mergeCell ref="F54:F56"/>
    <mergeCell ref="G54:G56"/>
    <mergeCell ref="H54:H56"/>
    <mergeCell ref="B35:H36"/>
    <mergeCell ref="B37:H37"/>
    <mergeCell ref="B38:H38"/>
    <mergeCell ref="E24:E26"/>
    <mergeCell ref="F24:F26"/>
    <mergeCell ref="G24:G26"/>
    <mergeCell ref="H24:H26"/>
    <mergeCell ref="E27:E29"/>
    <mergeCell ref="F28:F29"/>
    <mergeCell ref="G28:G29"/>
    <mergeCell ref="H28:H29"/>
    <mergeCell ref="B5:H6"/>
    <mergeCell ref="B7:H7"/>
    <mergeCell ref="F10:F11"/>
    <mergeCell ref="H10:H11"/>
    <mergeCell ref="E21:E23"/>
    <mergeCell ref="F21:F23"/>
    <mergeCell ref="G21:G23"/>
    <mergeCell ref="H21:H23"/>
    <mergeCell ref="B19:H19"/>
    <mergeCell ref="B8:H8"/>
    <mergeCell ref="B16:H17"/>
    <mergeCell ref="B18:H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82CF-3CA0-46AB-BCFC-05458E4BF3FC}">
  <dimension ref="A1:T80"/>
  <sheetViews>
    <sheetView showGridLines="0" topLeftCell="D1" zoomScale="70" zoomScaleNormal="70" workbookViewId="0">
      <selection activeCell="L13" sqref="L13"/>
    </sheetView>
  </sheetViews>
  <sheetFormatPr baseColWidth="10" defaultRowHeight="10.8" x14ac:dyDescent="0.2"/>
  <cols>
    <col min="1" max="1" width="3.296875" style="401" customWidth="1"/>
    <col min="2" max="2" width="24.09765625" style="182" customWidth="1"/>
    <col min="3" max="3" width="14.69921875" style="401" bestFit="1" customWidth="1"/>
    <col min="4" max="4" width="16.69921875" style="401" bestFit="1" customWidth="1"/>
    <col min="5" max="5" width="18.296875" style="401" customWidth="1"/>
    <col min="6" max="6" width="11.19921875" style="401"/>
    <col min="7" max="7" width="11.19921875" style="374"/>
    <col min="8" max="8" width="16.796875" style="401" customWidth="1"/>
    <col min="9" max="9" width="15.8984375" style="412" customWidth="1"/>
    <col min="10" max="14" width="12.59765625" style="493" customWidth="1"/>
    <col min="15" max="17" width="11.19921875" style="401"/>
    <col min="18" max="18" width="14" style="412" bestFit="1" customWidth="1"/>
    <col min="19" max="19" width="11.19921875" style="401"/>
    <col min="20" max="20" width="15.19921875" style="412" bestFit="1" customWidth="1"/>
    <col min="21" max="16384" width="11.19921875" style="401"/>
  </cols>
  <sheetData>
    <row r="1" spans="1:20" x14ac:dyDescent="0.2">
      <c r="A1" s="411" t="s">
        <v>256</v>
      </c>
      <c r="B1" s="411"/>
      <c r="C1" s="411"/>
      <c r="D1" s="411"/>
      <c r="E1" s="411"/>
      <c r="F1" s="411"/>
      <c r="G1" s="411"/>
      <c r="H1" s="411"/>
      <c r="I1" s="411"/>
    </row>
    <row r="4" spans="1:20" ht="11.4" thickBot="1" x14ac:dyDescent="0.25"/>
    <row r="5" spans="1:20" ht="13.8" customHeight="1" x14ac:dyDescent="0.2">
      <c r="A5" s="249" t="s">
        <v>63</v>
      </c>
      <c r="B5" s="250"/>
      <c r="C5" s="250"/>
      <c r="D5" s="250"/>
      <c r="E5" s="250"/>
      <c r="F5" s="250"/>
      <c r="G5" s="250"/>
      <c r="H5" s="250"/>
      <c r="I5" s="251"/>
      <c r="J5" s="191" t="s">
        <v>264</v>
      </c>
      <c r="K5" s="192"/>
      <c r="L5" s="192"/>
      <c r="M5" s="192"/>
      <c r="N5" s="380" t="s">
        <v>292</v>
      </c>
    </row>
    <row r="6" spans="1:20" ht="13.8" customHeight="1" thickBot="1" x14ac:dyDescent="0.25">
      <c r="A6" s="252"/>
      <c r="B6" s="253"/>
      <c r="C6" s="253"/>
      <c r="D6" s="253"/>
      <c r="E6" s="253"/>
      <c r="F6" s="253"/>
      <c r="G6" s="253"/>
      <c r="H6" s="253"/>
      <c r="I6" s="254"/>
      <c r="J6" s="194"/>
      <c r="K6" s="195"/>
      <c r="L6" s="195"/>
      <c r="M6" s="195"/>
      <c r="N6" s="381"/>
    </row>
    <row r="7" spans="1:20" ht="33.6" customHeight="1" thickBot="1" x14ac:dyDescent="0.25">
      <c r="A7" s="252" t="s">
        <v>250</v>
      </c>
      <c r="B7" s="253"/>
      <c r="C7" s="253"/>
      <c r="D7" s="253"/>
      <c r="E7" s="253"/>
      <c r="F7" s="253"/>
      <c r="G7" s="253"/>
      <c r="H7" s="253"/>
      <c r="I7" s="254"/>
      <c r="J7" s="197" t="s">
        <v>293</v>
      </c>
      <c r="K7" s="198"/>
      <c r="L7" s="198"/>
      <c r="M7" s="198"/>
      <c r="N7" s="381"/>
    </row>
    <row r="8" spans="1:20" ht="14.4" customHeight="1" thickBot="1" x14ac:dyDescent="0.25">
      <c r="A8" s="413" t="s">
        <v>218</v>
      </c>
      <c r="B8" s="414"/>
      <c r="C8" s="414"/>
      <c r="D8" s="414"/>
      <c r="E8" s="414"/>
      <c r="F8" s="414"/>
      <c r="G8" s="414"/>
      <c r="H8" s="414"/>
      <c r="I8" s="415"/>
      <c r="J8" s="494"/>
      <c r="K8" s="494"/>
      <c r="L8" s="494"/>
      <c r="M8" s="495"/>
      <c r="N8" s="381"/>
    </row>
    <row r="9" spans="1:20" ht="12" thickBot="1" x14ac:dyDescent="0.25">
      <c r="A9" s="416" t="s">
        <v>130</v>
      </c>
      <c r="B9" s="417" t="s">
        <v>131</v>
      </c>
      <c r="C9" s="417" t="s">
        <v>219</v>
      </c>
      <c r="D9" s="417"/>
      <c r="E9" s="417"/>
      <c r="F9" s="417" t="s">
        <v>132</v>
      </c>
      <c r="G9" s="417" t="s">
        <v>133</v>
      </c>
      <c r="H9" s="417" t="s">
        <v>134</v>
      </c>
      <c r="I9" s="418" t="s">
        <v>135</v>
      </c>
      <c r="J9" s="221" t="s">
        <v>262</v>
      </c>
      <c r="K9" s="214"/>
      <c r="L9" s="221" t="s">
        <v>263</v>
      </c>
      <c r="M9" s="214"/>
      <c r="N9" s="388"/>
    </row>
    <row r="10" spans="1:20" ht="22.8" customHeight="1" x14ac:dyDescent="0.2">
      <c r="A10" s="416"/>
      <c r="B10" s="417"/>
      <c r="C10" s="419" t="s">
        <v>136</v>
      </c>
      <c r="D10" s="419" t="s">
        <v>137</v>
      </c>
      <c r="E10" s="419" t="s">
        <v>138</v>
      </c>
      <c r="F10" s="417"/>
      <c r="G10" s="417"/>
      <c r="H10" s="417"/>
      <c r="I10" s="420"/>
      <c r="J10" s="292" t="s">
        <v>144</v>
      </c>
      <c r="K10" s="334" t="s">
        <v>305</v>
      </c>
      <c r="L10" s="334" t="s">
        <v>267</v>
      </c>
      <c r="M10" s="496" t="s">
        <v>305</v>
      </c>
      <c r="N10" s="497" t="s">
        <v>267</v>
      </c>
    </row>
    <row r="11" spans="1:20" ht="33" thickBot="1" x14ac:dyDescent="0.25">
      <c r="A11" s="421">
        <v>1</v>
      </c>
      <c r="B11" s="402" t="s">
        <v>139</v>
      </c>
      <c r="C11" s="422" t="s">
        <v>140</v>
      </c>
      <c r="D11" s="423" t="s">
        <v>141</v>
      </c>
      <c r="E11" s="424" t="s">
        <v>142</v>
      </c>
      <c r="F11" s="422" t="s">
        <v>143</v>
      </c>
      <c r="G11" s="425">
        <v>0</v>
      </c>
      <c r="H11" s="402" t="s">
        <v>144</v>
      </c>
      <c r="I11" s="426">
        <v>114420.30000000002</v>
      </c>
      <c r="J11" s="399" t="s">
        <v>148</v>
      </c>
      <c r="K11" s="266" t="s">
        <v>305</v>
      </c>
      <c r="L11" s="266" t="s">
        <v>267</v>
      </c>
      <c r="M11" s="498" t="s">
        <v>305</v>
      </c>
      <c r="N11" s="499" t="s">
        <v>267</v>
      </c>
    </row>
    <row r="12" spans="1:20" ht="14.4" customHeight="1" x14ac:dyDescent="0.2">
      <c r="A12" s="421">
        <v>2</v>
      </c>
      <c r="B12" s="402" t="s">
        <v>145</v>
      </c>
      <c r="C12" s="422" t="s">
        <v>140</v>
      </c>
      <c r="D12" s="423" t="s">
        <v>146</v>
      </c>
      <c r="E12" s="424" t="s">
        <v>147</v>
      </c>
      <c r="F12" s="422" t="s">
        <v>143</v>
      </c>
      <c r="G12" s="425">
        <v>0</v>
      </c>
      <c r="H12" s="402" t="s">
        <v>148</v>
      </c>
      <c r="I12" s="427">
        <v>347141.08</v>
      </c>
      <c r="M12" s="500"/>
      <c r="O12" s="412"/>
      <c r="R12" s="401"/>
      <c r="T12" s="401"/>
    </row>
    <row r="13" spans="1:20" ht="14.4" customHeight="1" x14ac:dyDescent="0.2">
      <c r="A13" s="421">
        <v>3</v>
      </c>
      <c r="B13" s="402" t="s">
        <v>145</v>
      </c>
      <c r="C13" s="422" t="s">
        <v>140</v>
      </c>
      <c r="D13" s="423" t="s">
        <v>149</v>
      </c>
      <c r="E13" s="424" t="s">
        <v>150</v>
      </c>
      <c r="F13" s="422" t="s">
        <v>143</v>
      </c>
      <c r="G13" s="425">
        <v>0</v>
      </c>
      <c r="H13" s="402" t="s">
        <v>148</v>
      </c>
      <c r="I13" s="427">
        <v>36971.22</v>
      </c>
    </row>
    <row r="14" spans="1:20" ht="15.6" customHeight="1" x14ac:dyDescent="0.2">
      <c r="A14" s="421">
        <v>4</v>
      </c>
      <c r="B14" s="402" t="s">
        <v>145</v>
      </c>
      <c r="C14" s="422" t="s">
        <v>140</v>
      </c>
      <c r="D14" s="423" t="s">
        <v>151</v>
      </c>
      <c r="E14" s="424" t="s">
        <v>152</v>
      </c>
      <c r="F14" s="422" t="s">
        <v>143</v>
      </c>
      <c r="G14" s="425">
        <v>0</v>
      </c>
      <c r="H14" s="402" t="s">
        <v>148</v>
      </c>
      <c r="I14" s="427">
        <v>75053.600000000006</v>
      </c>
    </row>
    <row r="15" spans="1:20" ht="14.4" customHeight="1" x14ac:dyDescent="0.2">
      <c r="A15" s="421">
        <v>5</v>
      </c>
      <c r="B15" s="402" t="s">
        <v>145</v>
      </c>
      <c r="C15" s="422" t="s">
        <v>140</v>
      </c>
      <c r="D15" s="423" t="s">
        <v>153</v>
      </c>
      <c r="E15" s="424" t="s">
        <v>154</v>
      </c>
      <c r="F15" s="422" t="s">
        <v>143</v>
      </c>
      <c r="G15" s="425">
        <v>0</v>
      </c>
      <c r="H15" s="402" t="s">
        <v>148</v>
      </c>
      <c r="I15" s="427">
        <v>38082.42</v>
      </c>
    </row>
    <row r="16" spans="1:20" ht="11.4" x14ac:dyDescent="0.2">
      <c r="A16" s="421">
        <v>6</v>
      </c>
      <c r="B16" s="402" t="s">
        <v>145</v>
      </c>
      <c r="C16" s="422" t="s">
        <v>140</v>
      </c>
      <c r="D16" s="423" t="s">
        <v>155</v>
      </c>
      <c r="E16" s="424" t="s">
        <v>156</v>
      </c>
      <c r="F16" s="422" t="s">
        <v>143</v>
      </c>
      <c r="G16" s="425">
        <v>0</v>
      </c>
      <c r="H16" s="402" t="s">
        <v>148</v>
      </c>
      <c r="I16" s="427">
        <v>294320.40000000002</v>
      </c>
    </row>
    <row r="17" spans="1:14" ht="22.2" thickBot="1" x14ac:dyDescent="0.25">
      <c r="A17" s="428">
        <v>7</v>
      </c>
      <c r="B17" s="406" t="s">
        <v>157</v>
      </c>
      <c r="C17" s="429" t="s">
        <v>140</v>
      </c>
      <c r="D17" s="430" t="s">
        <v>146</v>
      </c>
      <c r="E17" s="431" t="s">
        <v>158</v>
      </c>
      <c r="F17" s="429" t="s">
        <v>143</v>
      </c>
      <c r="G17" s="432">
        <v>0</v>
      </c>
      <c r="H17" s="406" t="s">
        <v>62</v>
      </c>
      <c r="I17" s="433">
        <v>1039961</v>
      </c>
    </row>
    <row r="18" spans="1:14" ht="16.2" customHeight="1" thickBot="1" x14ac:dyDescent="0.25">
      <c r="A18" s="434"/>
      <c r="B18" s="435"/>
      <c r="C18" s="436"/>
      <c r="D18" s="437"/>
      <c r="E18" s="438"/>
      <c r="F18" s="439" t="s">
        <v>221</v>
      </c>
      <c r="G18" s="440">
        <v>0</v>
      </c>
      <c r="H18" s="441"/>
      <c r="I18" s="442">
        <f>SUM(I11:I17)</f>
        <v>1945950.02</v>
      </c>
    </row>
    <row r="19" spans="1:14" ht="11.4" x14ac:dyDescent="0.2">
      <c r="A19" s="434"/>
      <c r="B19" s="435"/>
      <c r="C19" s="436"/>
      <c r="D19" s="437"/>
      <c r="E19" s="438"/>
      <c r="F19" s="443"/>
      <c r="G19" s="444"/>
      <c r="H19" s="445"/>
      <c r="I19" s="446"/>
    </row>
    <row r="20" spans="1:14" s="403" customFormat="1" ht="35.4" customHeight="1" thickBot="1" x14ac:dyDescent="0.25">
      <c r="A20" s="434"/>
      <c r="B20" s="435"/>
      <c r="C20" s="436"/>
      <c r="D20" s="437"/>
      <c r="E20" s="438"/>
      <c r="F20" s="436"/>
      <c r="G20" s="447"/>
      <c r="H20" s="435"/>
      <c r="I20" s="448"/>
      <c r="J20" s="501"/>
      <c r="K20" s="501"/>
      <c r="L20" s="501"/>
      <c r="M20" s="501"/>
      <c r="N20" s="501"/>
    </row>
    <row r="21" spans="1:14" ht="13.8" customHeight="1" x14ac:dyDescent="0.2">
      <c r="A21" s="249" t="s">
        <v>63</v>
      </c>
      <c r="B21" s="250"/>
      <c r="C21" s="250"/>
      <c r="D21" s="250"/>
      <c r="E21" s="250"/>
      <c r="F21" s="250"/>
      <c r="G21" s="250"/>
      <c r="H21" s="250"/>
      <c r="I21" s="251"/>
      <c r="J21" s="191" t="s">
        <v>264</v>
      </c>
      <c r="K21" s="192"/>
      <c r="L21" s="192"/>
      <c r="M21" s="192"/>
      <c r="N21" s="375" t="s">
        <v>292</v>
      </c>
    </row>
    <row r="22" spans="1:14" ht="11.4" thickBot="1" x14ac:dyDescent="0.25">
      <c r="A22" s="252"/>
      <c r="B22" s="253"/>
      <c r="C22" s="253"/>
      <c r="D22" s="253"/>
      <c r="E22" s="253"/>
      <c r="F22" s="253"/>
      <c r="G22" s="253"/>
      <c r="H22" s="253"/>
      <c r="I22" s="254"/>
      <c r="J22" s="194"/>
      <c r="K22" s="195"/>
      <c r="L22" s="195"/>
      <c r="M22" s="195"/>
      <c r="N22" s="376"/>
    </row>
    <row r="23" spans="1:14" ht="41.4" customHeight="1" thickBot="1" x14ac:dyDescent="0.25">
      <c r="A23" s="252" t="s">
        <v>250</v>
      </c>
      <c r="B23" s="253"/>
      <c r="C23" s="253"/>
      <c r="D23" s="253"/>
      <c r="E23" s="253"/>
      <c r="F23" s="253"/>
      <c r="G23" s="253"/>
      <c r="H23" s="253"/>
      <c r="I23" s="254"/>
      <c r="J23" s="197" t="s">
        <v>293</v>
      </c>
      <c r="K23" s="198"/>
      <c r="L23" s="198"/>
      <c r="M23" s="198"/>
      <c r="N23" s="376"/>
    </row>
    <row r="24" spans="1:14" ht="14.4" customHeight="1" x14ac:dyDescent="0.2">
      <c r="A24" s="413" t="s">
        <v>220</v>
      </c>
      <c r="B24" s="414"/>
      <c r="C24" s="414"/>
      <c r="D24" s="414"/>
      <c r="E24" s="414"/>
      <c r="F24" s="414"/>
      <c r="G24" s="414"/>
      <c r="H24" s="414"/>
      <c r="I24" s="415"/>
      <c r="J24" s="494"/>
      <c r="K24" s="494"/>
      <c r="L24" s="494"/>
      <c r="M24" s="495"/>
      <c r="N24" s="376"/>
    </row>
    <row r="25" spans="1:14" ht="11.4" x14ac:dyDescent="0.2">
      <c r="A25" s="416" t="s">
        <v>130</v>
      </c>
      <c r="B25" s="417" t="s">
        <v>131</v>
      </c>
      <c r="C25" s="417" t="s">
        <v>219</v>
      </c>
      <c r="D25" s="417"/>
      <c r="E25" s="417"/>
      <c r="F25" s="417" t="s">
        <v>132</v>
      </c>
      <c r="G25" s="417" t="s">
        <v>133</v>
      </c>
      <c r="H25" s="417" t="s">
        <v>134</v>
      </c>
      <c r="I25" s="420" t="s">
        <v>135</v>
      </c>
      <c r="J25" s="225" t="s">
        <v>262</v>
      </c>
      <c r="K25" s="225"/>
      <c r="L25" s="225" t="s">
        <v>263</v>
      </c>
      <c r="M25" s="404"/>
      <c r="N25" s="376"/>
    </row>
    <row r="26" spans="1:14" ht="26.4" customHeight="1" thickBot="1" x14ac:dyDescent="0.25">
      <c r="A26" s="416"/>
      <c r="B26" s="417"/>
      <c r="C26" s="419" t="s">
        <v>136</v>
      </c>
      <c r="D26" s="419" t="s">
        <v>137</v>
      </c>
      <c r="E26" s="419" t="s">
        <v>138</v>
      </c>
      <c r="F26" s="417"/>
      <c r="G26" s="417"/>
      <c r="H26" s="417"/>
      <c r="I26" s="420"/>
      <c r="J26" s="225"/>
      <c r="K26" s="225"/>
      <c r="L26" s="225"/>
      <c r="M26" s="404"/>
      <c r="N26" s="405"/>
    </row>
    <row r="27" spans="1:14" ht="11.4" x14ac:dyDescent="0.2">
      <c r="A27" s="421">
        <v>1</v>
      </c>
      <c r="B27" s="449" t="s">
        <v>159</v>
      </c>
      <c r="C27" s="450" t="s">
        <v>160</v>
      </c>
      <c r="D27" s="451" t="s">
        <v>150</v>
      </c>
      <c r="E27" s="452" t="s">
        <v>161</v>
      </c>
      <c r="F27" s="422" t="s">
        <v>143</v>
      </c>
      <c r="G27" s="425">
        <v>0</v>
      </c>
      <c r="H27" s="402" t="s">
        <v>162</v>
      </c>
      <c r="I27" s="453">
        <v>800000</v>
      </c>
      <c r="J27" s="202" t="s">
        <v>162</v>
      </c>
      <c r="K27" s="502" t="s">
        <v>305</v>
      </c>
      <c r="L27" s="502" t="s">
        <v>267</v>
      </c>
      <c r="M27" s="503" t="s">
        <v>305</v>
      </c>
      <c r="N27" s="497" t="s">
        <v>267</v>
      </c>
    </row>
    <row r="28" spans="1:14" ht="12" thickBot="1" x14ac:dyDescent="0.25">
      <c r="A28" s="421">
        <v>2</v>
      </c>
      <c r="B28" s="402" t="s">
        <v>145</v>
      </c>
      <c r="C28" s="450" t="s">
        <v>160</v>
      </c>
      <c r="D28" s="451" t="s">
        <v>163</v>
      </c>
      <c r="E28" s="452" t="s">
        <v>164</v>
      </c>
      <c r="F28" s="422" t="s">
        <v>143</v>
      </c>
      <c r="G28" s="425">
        <v>0</v>
      </c>
      <c r="H28" s="402" t="s">
        <v>165</v>
      </c>
      <c r="I28" s="453">
        <v>350000</v>
      </c>
      <c r="J28" s="399" t="s">
        <v>165</v>
      </c>
      <c r="K28" s="266" t="s">
        <v>305</v>
      </c>
      <c r="L28" s="266" t="s">
        <v>267</v>
      </c>
      <c r="M28" s="498" t="s">
        <v>305</v>
      </c>
      <c r="N28" s="499" t="s">
        <v>267</v>
      </c>
    </row>
    <row r="29" spans="1:14" ht="16.5" customHeight="1" thickBot="1" x14ac:dyDescent="0.25">
      <c r="A29" s="428">
        <v>3</v>
      </c>
      <c r="B29" s="454" t="s">
        <v>166</v>
      </c>
      <c r="C29" s="455" t="s">
        <v>160</v>
      </c>
      <c r="D29" s="456" t="s">
        <v>167</v>
      </c>
      <c r="E29" s="457" t="s">
        <v>168</v>
      </c>
      <c r="F29" s="429" t="s">
        <v>143</v>
      </c>
      <c r="G29" s="432">
        <v>0</v>
      </c>
      <c r="H29" s="406" t="s">
        <v>165</v>
      </c>
      <c r="I29" s="458">
        <v>200000</v>
      </c>
    </row>
    <row r="30" spans="1:14" ht="16.5" customHeight="1" thickBot="1" x14ac:dyDescent="0.25">
      <c r="A30" s="434"/>
      <c r="B30" s="459"/>
      <c r="C30" s="460"/>
      <c r="D30" s="461"/>
      <c r="E30" s="462"/>
      <c r="F30" s="439" t="s">
        <v>221</v>
      </c>
      <c r="G30" s="440">
        <v>0</v>
      </c>
      <c r="H30" s="441"/>
      <c r="I30" s="442">
        <f>SUM(I27:I29)</f>
        <v>1350000</v>
      </c>
    </row>
    <row r="31" spans="1:14" ht="16.5" customHeight="1" x14ac:dyDescent="0.2">
      <c r="A31" s="434"/>
      <c r="B31" s="459"/>
      <c r="C31" s="460"/>
      <c r="D31" s="461"/>
      <c r="E31" s="462"/>
      <c r="F31" s="443"/>
      <c r="G31" s="444"/>
      <c r="H31" s="445"/>
      <c r="I31" s="446"/>
    </row>
    <row r="32" spans="1:14" ht="16.5" customHeight="1" thickBot="1" x14ac:dyDescent="0.25">
      <c r="A32" s="434"/>
      <c r="B32" s="459"/>
      <c r="C32" s="460"/>
      <c r="D32" s="461"/>
      <c r="E32" s="462"/>
      <c r="F32" s="443"/>
      <c r="G32" s="444"/>
      <c r="H32" s="445"/>
      <c r="I32" s="446"/>
    </row>
    <row r="33" spans="1:20" ht="16.5" customHeight="1" x14ac:dyDescent="0.2">
      <c r="A33" s="249" t="s">
        <v>63</v>
      </c>
      <c r="B33" s="250"/>
      <c r="C33" s="250"/>
      <c r="D33" s="250"/>
      <c r="E33" s="250"/>
      <c r="F33" s="250"/>
      <c r="G33" s="250"/>
      <c r="H33" s="250"/>
      <c r="I33" s="251"/>
      <c r="J33" s="191" t="s">
        <v>264</v>
      </c>
      <c r="K33" s="192"/>
      <c r="L33" s="192"/>
      <c r="M33" s="192"/>
      <c r="N33" s="380" t="s">
        <v>292</v>
      </c>
    </row>
    <row r="34" spans="1:20" ht="16.5" customHeight="1" thickBot="1" x14ac:dyDescent="0.25">
      <c r="A34" s="252"/>
      <c r="B34" s="253"/>
      <c r="C34" s="253"/>
      <c r="D34" s="253"/>
      <c r="E34" s="253"/>
      <c r="F34" s="253"/>
      <c r="G34" s="253"/>
      <c r="H34" s="253"/>
      <c r="I34" s="254"/>
      <c r="J34" s="194"/>
      <c r="K34" s="195"/>
      <c r="L34" s="195"/>
      <c r="M34" s="195"/>
      <c r="N34" s="381"/>
    </row>
    <row r="35" spans="1:20" ht="30.6" customHeight="1" thickBot="1" x14ac:dyDescent="0.25">
      <c r="A35" s="252" t="s">
        <v>250</v>
      </c>
      <c r="B35" s="253"/>
      <c r="C35" s="253"/>
      <c r="D35" s="253"/>
      <c r="E35" s="253"/>
      <c r="F35" s="253"/>
      <c r="G35" s="253"/>
      <c r="H35" s="253"/>
      <c r="I35" s="254"/>
      <c r="J35" s="197" t="s">
        <v>293</v>
      </c>
      <c r="K35" s="198"/>
      <c r="L35" s="198"/>
      <c r="M35" s="198"/>
      <c r="N35" s="381"/>
    </row>
    <row r="36" spans="1:20" ht="16.5" customHeight="1" thickBot="1" x14ac:dyDescent="0.25">
      <c r="A36" s="413" t="s">
        <v>222</v>
      </c>
      <c r="B36" s="414"/>
      <c r="C36" s="414"/>
      <c r="D36" s="414"/>
      <c r="E36" s="414"/>
      <c r="F36" s="414"/>
      <c r="G36" s="414"/>
      <c r="H36" s="414"/>
      <c r="I36" s="415"/>
      <c r="J36" s="494"/>
      <c r="K36" s="494"/>
      <c r="L36" s="494"/>
      <c r="M36" s="495"/>
      <c r="N36" s="381"/>
    </row>
    <row r="37" spans="1:20" ht="16.5" customHeight="1" x14ac:dyDescent="0.2">
      <c r="A37" s="416" t="s">
        <v>130</v>
      </c>
      <c r="B37" s="417" t="s">
        <v>131</v>
      </c>
      <c r="C37" s="417" t="s">
        <v>219</v>
      </c>
      <c r="D37" s="417"/>
      <c r="E37" s="417"/>
      <c r="F37" s="417" t="s">
        <v>132</v>
      </c>
      <c r="G37" s="417" t="s">
        <v>133</v>
      </c>
      <c r="H37" s="417" t="s">
        <v>134</v>
      </c>
      <c r="I37" s="418" t="s">
        <v>135</v>
      </c>
      <c r="J37" s="228" t="s">
        <v>262</v>
      </c>
      <c r="K37" s="229"/>
      <c r="L37" s="229" t="s">
        <v>263</v>
      </c>
      <c r="M37" s="379"/>
      <c r="N37" s="381"/>
    </row>
    <row r="38" spans="1:20" ht="11.4" x14ac:dyDescent="0.2">
      <c r="A38" s="416"/>
      <c r="B38" s="417"/>
      <c r="C38" s="419" t="s">
        <v>136</v>
      </c>
      <c r="D38" s="419" t="s">
        <v>137</v>
      </c>
      <c r="E38" s="419" t="s">
        <v>138</v>
      </c>
      <c r="F38" s="417"/>
      <c r="G38" s="417"/>
      <c r="H38" s="417"/>
      <c r="I38" s="418"/>
      <c r="J38" s="492"/>
      <c r="K38" s="225"/>
      <c r="L38" s="225"/>
      <c r="M38" s="404"/>
      <c r="N38" s="381"/>
    </row>
    <row r="39" spans="1:20" ht="11.4" x14ac:dyDescent="0.2">
      <c r="A39" s="421">
        <v>1</v>
      </c>
      <c r="B39" s="449" t="s">
        <v>166</v>
      </c>
      <c r="C39" s="450" t="s">
        <v>169</v>
      </c>
      <c r="D39" s="451" t="s">
        <v>170</v>
      </c>
      <c r="E39" s="452" t="s">
        <v>171</v>
      </c>
      <c r="F39" s="422" t="s">
        <v>143</v>
      </c>
      <c r="G39" s="425">
        <v>0</v>
      </c>
      <c r="H39" s="402" t="s">
        <v>172</v>
      </c>
      <c r="I39" s="453">
        <v>150000</v>
      </c>
      <c r="J39" s="201" t="s">
        <v>172</v>
      </c>
      <c r="K39" s="502" t="s">
        <v>305</v>
      </c>
      <c r="L39" s="502" t="s">
        <v>267</v>
      </c>
      <c r="M39" s="503" t="s">
        <v>305</v>
      </c>
      <c r="N39" s="504" t="s">
        <v>267</v>
      </c>
    </row>
    <row r="40" spans="1:20" ht="12" thickBot="1" x14ac:dyDescent="0.25">
      <c r="A40" s="421">
        <v>2</v>
      </c>
      <c r="B40" s="449" t="s">
        <v>166</v>
      </c>
      <c r="C40" s="450" t="s">
        <v>169</v>
      </c>
      <c r="D40" s="451" t="s">
        <v>173</v>
      </c>
      <c r="E40" s="452" t="s">
        <v>174</v>
      </c>
      <c r="F40" s="422" t="s">
        <v>143</v>
      </c>
      <c r="G40" s="425">
        <v>0</v>
      </c>
      <c r="H40" s="402" t="s">
        <v>175</v>
      </c>
      <c r="I40" s="453">
        <v>170000</v>
      </c>
      <c r="J40" s="201" t="s">
        <v>175</v>
      </c>
      <c r="K40" s="266" t="s">
        <v>305</v>
      </c>
      <c r="L40" s="266" t="s">
        <v>267</v>
      </c>
      <c r="M40" s="498" t="s">
        <v>305</v>
      </c>
      <c r="N40" s="504" t="s">
        <v>267</v>
      </c>
    </row>
    <row r="41" spans="1:20" ht="12" thickBot="1" x14ac:dyDescent="0.25">
      <c r="A41" s="421">
        <v>3</v>
      </c>
      <c r="B41" s="449" t="s">
        <v>176</v>
      </c>
      <c r="C41" s="450" t="s">
        <v>169</v>
      </c>
      <c r="D41" s="451" t="s">
        <v>177</v>
      </c>
      <c r="E41" s="452" t="s">
        <v>178</v>
      </c>
      <c r="F41" s="422" t="s">
        <v>143</v>
      </c>
      <c r="G41" s="425">
        <v>0</v>
      </c>
      <c r="H41" s="402" t="s">
        <v>175</v>
      </c>
      <c r="I41" s="453">
        <v>70405.2</v>
      </c>
      <c r="J41" s="203" t="s">
        <v>172</v>
      </c>
      <c r="K41" s="505" t="s">
        <v>305</v>
      </c>
      <c r="L41" s="505" t="s">
        <v>267</v>
      </c>
      <c r="M41" s="506" t="s">
        <v>305</v>
      </c>
      <c r="N41" s="499" t="s">
        <v>267</v>
      </c>
    </row>
    <row r="42" spans="1:20" ht="11.4" x14ac:dyDescent="0.2">
      <c r="A42" s="421">
        <v>4</v>
      </c>
      <c r="B42" s="449" t="s">
        <v>176</v>
      </c>
      <c r="C42" s="450" t="s">
        <v>179</v>
      </c>
      <c r="D42" s="451" t="s">
        <v>180</v>
      </c>
      <c r="E42" s="452" t="s">
        <v>181</v>
      </c>
      <c r="F42" s="422" t="s">
        <v>143</v>
      </c>
      <c r="G42" s="425">
        <v>0</v>
      </c>
      <c r="H42" s="402" t="s">
        <v>172</v>
      </c>
      <c r="I42" s="453">
        <v>81613.27</v>
      </c>
      <c r="Q42" s="412"/>
      <c r="R42" s="401"/>
      <c r="S42" s="412"/>
      <c r="T42" s="401"/>
    </row>
    <row r="43" spans="1:20" ht="12" thickBot="1" x14ac:dyDescent="0.25">
      <c r="A43" s="428">
        <v>5</v>
      </c>
      <c r="B43" s="463" t="s">
        <v>182</v>
      </c>
      <c r="C43" s="455" t="s">
        <v>169</v>
      </c>
      <c r="D43" s="456" t="s">
        <v>183</v>
      </c>
      <c r="E43" s="457" t="s">
        <v>184</v>
      </c>
      <c r="F43" s="429" t="s">
        <v>143</v>
      </c>
      <c r="G43" s="432">
        <v>0</v>
      </c>
      <c r="H43" s="406" t="s">
        <v>175</v>
      </c>
      <c r="I43" s="458">
        <v>50120.74</v>
      </c>
      <c r="Q43" s="412"/>
      <c r="R43" s="401"/>
      <c r="S43" s="412"/>
      <c r="T43" s="401"/>
    </row>
    <row r="44" spans="1:20" ht="13.2" customHeight="1" thickBot="1" x14ac:dyDescent="0.25">
      <c r="A44" s="434"/>
      <c r="B44" s="464"/>
      <c r="C44" s="460"/>
      <c r="D44" s="461"/>
      <c r="E44" s="462"/>
      <c r="F44" s="439" t="s">
        <v>221</v>
      </c>
      <c r="G44" s="440">
        <v>0</v>
      </c>
      <c r="H44" s="441"/>
      <c r="I44" s="442">
        <f>SUM(I39:I43)</f>
        <v>522139.21</v>
      </c>
    </row>
    <row r="45" spans="1:20" ht="13.2" customHeight="1" x14ac:dyDescent="0.2">
      <c r="A45" s="434"/>
      <c r="B45" s="464"/>
      <c r="C45" s="460"/>
      <c r="D45" s="461"/>
      <c r="E45" s="462"/>
      <c r="F45" s="436"/>
      <c r="G45" s="447"/>
      <c r="H45" s="435"/>
      <c r="I45" s="465"/>
    </row>
    <row r="46" spans="1:20" ht="13.2" customHeight="1" x14ac:dyDescent="0.2">
      <c r="A46" s="434"/>
      <c r="B46" s="464"/>
      <c r="C46" s="460"/>
      <c r="D46" s="461"/>
      <c r="E46" s="462"/>
      <c r="F46" s="436"/>
      <c r="G46" s="447"/>
      <c r="H46" s="435"/>
      <c r="I46" s="465"/>
    </row>
    <row r="47" spans="1:20" ht="11.4" x14ac:dyDescent="0.2">
      <c r="A47" s="434"/>
      <c r="B47" s="464"/>
      <c r="C47" s="460"/>
      <c r="D47" s="461"/>
      <c r="E47" s="462"/>
      <c r="F47" s="436"/>
      <c r="G47" s="447"/>
      <c r="H47" s="435"/>
      <c r="I47" s="465"/>
    </row>
    <row r="48" spans="1:20" s="403" customFormat="1" ht="12" thickBot="1" x14ac:dyDescent="0.25">
      <c r="A48" s="434"/>
      <c r="B48" s="464"/>
      <c r="C48" s="460"/>
      <c r="D48" s="461"/>
      <c r="E48" s="462"/>
      <c r="F48" s="436"/>
      <c r="G48" s="447"/>
      <c r="H48" s="435"/>
      <c r="I48" s="465"/>
      <c r="J48" s="501"/>
      <c r="K48" s="501"/>
      <c r="L48" s="501"/>
      <c r="M48" s="501"/>
      <c r="N48" s="501"/>
      <c r="R48" s="466"/>
      <c r="T48" s="466"/>
    </row>
    <row r="49" spans="1:20" x14ac:dyDescent="0.2">
      <c r="A49" s="467" t="s">
        <v>63</v>
      </c>
      <c r="B49" s="468"/>
      <c r="C49" s="468"/>
      <c r="D49" s="468"/>
      <c r="E49" s="468"/>
      <c r="F49" s="468"/>
      <c r="G49" s="468"/>
      <c r="H49" s="468"/>
      <c r="I49" s="469"/>
      <c r="J49" s="191" t="s">
        <v>264</v>
      </c>
      <c r="K49" s="192"/>
      <c r="L49" s="192"/>
      <c r="M49" s="192"/>
      <c r="N49" s="375" t="s">
        <v>292</v>
      </c>
    </row>
    <row r="50" spans="1:20" ht="11.4" thickBot="1" x14ac:dyDescent="0.25">
      <c r="A50" s="470"/>
      <c r="B50" s="471"/>
      <c r="C50" s="471"/>
      <c r="D50" s="471"/>
      <c r="E50" s="471"/>
      <c r="F50" s="471"/>
      <c r="G50" s="471"/>
      <c r="H50" s="471"/>
      <c r="I50" s="472"/>
      <c r="J50" s="194"/>
      <c r="K50" s="195"/>
      <c r="L50" s="195"/>
      <c r="M50" s="195"/>
      <c r="N50" s="376"/>
    </row>
    <row r="51" spans="1:20" ht="30" customHeight="1" thickBot="1" x14ac:dyDescent="0.25">
      <c r="A51" s="252" t="s">
        <v>250</v>
      </c>
      <c r="B51" s="253"/>
      <c r="C51" s="253"/>
      <c r="D51" s="253"/>
      <c r="E51" s="253"/>
      <c r="F51" s="253"/>
      <c r="G51" s="253"/>
      <c r="H51" s="253"/>
      <c r="I51" s="254"/>
      <c r="J51" s="197" t="s">
        <v>293</v>
      </c>
      <c r="K51" s="198"/>
      <c r="L51" s="198"/>
      <c r="M51" s="198"/>
      <c r="N51" s="376"/>
    </row>
    <row r="52" spans="1:20" ht="11.4" thickBot="1" x14ac:dyDescent="0.25">
      <c r="A52" s="473" t="s">
        <v>223</v>
      </c>
      <c r="B52" s="474"/>
      <c r="C52" s="474"/>
      <c r="D52" s="474"/>
      <c r="E52" s="474"/>
      <c r="F52" s="474"/>
      <c r="G52" s="474"/>
      <c r="H52" s="474"/>
      <c r="I52" s="475"/>
      <c r="J52" s="494"/>
      <c r="K52" s="494"/>
      <c r="L52" s="494"/>
      <c r="M52" s="495"/>
      <c r="N52" s="376"/>
    </row>
    <row r="53" spans="1:20" ht="13.8" customHeight="1" x14ac:dyDescent="0.2">
      <c r="A53" s="476" t="s">
        <v>130</v>
      </c>
      <c r="B53" s="477" t="s">
        <v>131</v>
      </c>
      <c r="C53" s="477" t="s">
        <v>219</v>
      </c>
      <c r="D53" s="477"/>
      <c r="E53" s="477"/>
      <c r="F53" s="477" t="s">
        <v>132</v>
      </c>
      <c r="G53" s="477" t="s">
        <v>133</v>
      </c>
      <c r="H53" s="477" t="s">
        <v>134</v>
      </c>
      <c r="I53" s="478" t="s">
        <v>135</v>
      </c>
      <c r="J53" s="228" t="s">
        <v>262</v>
      </c>
      <c r="K53" s="229"/>
      <c r="L53" s="229" t="s">
        <v>263</v>
      </c>
      <c r="M53" s="379"/>
      <c r="N53" s="376"/>
    </row>
    <row r="54" spans="1:20" ht="24.6" customHeight="1" thickBot="1" x14ac:dyDescent="0.25">
      <c r="A54" s="416"/>
      <c r="B54" s="417"/>
      <c r="C54" s="419" t="s">
        <v>136</v>
      </c>
      <c r="D54" s="419" t="s">
        <v>137</v>
      </c>
      <c r="E54" s="419" t="s">
        <v>138</v>
      </c>
      <c r="F54" s="417"/>
      <c r="G54" s="417"/>
      <c r="H54" s="417"/>
      <c r="I54" s="418"/>
      <c r="J54" s="408"/>
      <c r="K54" s="409"/>
      <c r="L54" s="409"/>
      <c r="M54" s="410"/>
      <c r="N54" s="376"/>
    </row>
    <row r="55" spans="1:20" ht="21.6" x14ac:dyDescent="0.2">
      <c r="A55" s="421">
        <v>1</v>
      </c>
      <c r="B55" s="402" t="s">
        <v>166</v>
      </c>
      <c r="C55" s="422" t="s">
        <v>185</v>
      </c>
      <c r="D55" s="424" t="s">
        <v>186</v>
      </c>
      <c r="E55" s="424" t="s">
        <v>187</v>
      </c>
      <c r="F55" s="422" t="s">
        <v>143</v>
      </c>
      <c r="G55" s="425">
        <v>0</v>
      </c>
      <c r="H55" s="402" t="s">
        <v>188</v>
      </c>
      <c r="I55" s="479">
        <v>115428.34</v>
      </c>
      <c r="J55" s="292" t="s">
        <v>188</v>
      </c>
      <c r="K55" s="334" t="s">
        <v>305</v>
      </c>
      <c r="L55" s="334" t="s">
        <v>267</v>
      </c>
      <c r="M55" s="496" t="s">
        <v>305</v>
      </c>
      <c r="N55" s="497" t="s">
        <v>267</v>
      </c>
    </row>
    <row r="56" spans="1:20" ht="11.4" x14ac:dyDescent="0.2">
      <c r="A56" s="421">
        <v>2</v>
      </c>
      <c r="B56" s="402" t="s">
        <v>166</v>
      </c>
      <c r="C56" s="422" t="s">
        <v>185</v>
      </c>
      <c r="D56" s="423" t="s">
        <v>189</v>
      </c>
      <c r="E56" s="424" t="s">
        <v>190</v>
      </c>
      <c r="F56" s="422" t="s">
        <v>143</v>
      </c>
      <c r="G56" s="425">
        <v>0</v>
      </c>
      <c r="H56" s="402" t="s">
        <v>191</v>
      </c>
      <c r="I56" s="479">
        <v>10120.52</v>
      </c>
      <c r="J56" s="201" t="s">
        <v>191</v>
      </c>
      <c r="K56" s="287" t="s">
        <v>305</v>
      </c>
      <c r="L56" s="287" t="s">
        <v>267</v>
      </c>
      <c r="M56" s="507" t="s">
        <v>305</v>
      </c>
      <c r="N56" s="504" t="s">
        <v>267</v>
      </c>
    </row>
    <row r="57" spans="1:20" ht="21.6" x14ac:dyDescent="0.2">
      <c r="A57" s="421">
        <v>3</v>
      </c>
      <c r="B57" s="402" t="s">
        <v>166</v>
      </c>
      <c r="C57" s="422" t="s">
        <v>185</v>
      </c>
      <c r="D57" s="423" t="s">
        <v>192</v>
      </c>
      <c r="E57" s="424" t="s">
        <v>193</v>
      </c>
      <c r="F57" s="422" t="s">
        <v>143</v>
      </c>
      <c r="G57" s="425">
        <v>0</v>
      </c>
      <c r="H57" s="402" t="s">
        <v>188</v>
      </c>
      <c r="I57" s="479">
        <v>40133.519999999997</v>
      </c>
      <c r="J57" s="201" t="s">
        <v>188</v>
      </c>
      <c r="K57" s="287" t="s">
        <v>305</v>
      </c>
      <c r="L57" s="287" t="s">
        <v>267</v>
      </c>
      <c r="M57" s="507" t="s">
        <v>305</v>
      </c>
      <c r="N57" s="504" t="s">
        <v>267</v>
      </c>
    </row>
    <row r="58" spans="1:20" ht="11.4" x14ac:dyDescent="0.2">
      <c r="A58" s="421">
        <v>4</v>
      </c>
      <c r="B58" s="402" t="s">
        <v>166</v>
      </c>
      <c r="C58" s="422" t="s">
        <v>185</v>
      </c>
      <c r="D58" s="423" t="s">
        <v>192</v>
      </c>
      <c r="E58" s="424"/>
      <c r="F58" s="422" t="s">
        <v>143</v>
      </c>
      <c r="G58" s="425">
        <v>0</v>
      </c>
      <c r="H58" s="402" t="s">
        <v>191</v>
      </c>
      <c r="I58" s="479">
        <v>36806.36</v>
      </c>
      <c r="J58" s="201" t="s">
        <v>191</v>
      </c>
      <c r="K58" s="287" t="s">
        <v>305</v>
      </c>
      <c r="L58" s="287" t="s">
        <v>267</v>
      </c>
      <c r="M58" s="507" t="s">
        <v>305</v>
      </c>
      <c r="N58" s="504" t="s">
        <v>267</v>
      </c>
    </row>
    <row r="59" spans="1:20" ht="12" thickBot="1" x14ac:dyDescent="0.25">
      <c r="A59" s="421">
        <v>5</v>
      </c>
      <c r="B59" s="402" t="s">
        <v>166</v>
      </c>
      <c r="C59" s="422" t="s">
        <v>185</v>
      </c>
      <c r="D59" s="423" t="s">
        <v>192</v>
      </c>
      <c r="E59" s="424" t="s">
        <v>194</v>
      </c>
      <c r="F59" s="422" t="s">
        <v>143</v>
      </c>
      <c r="G59" s="425">
        <v>0</v>
      </c>
      <c r="H59" s="402" t="s">
        <v>191</v>
      </c>
      <c r="I59" s="479">
        <v>226992.88</v>
      </c>
      <c r="J59" s="203" t="s">
        <v>200</v>
      </c>
      <c r="K59" s="266" t="s">
        <v>305</v>
      </c>
      <c r="L59" s="266" t="s">
        <v>267</v>
      </c>
      <c r="M59" s="498" t="s">
        <v>305</v>
      </c>
      <c r="N59" s="499" t="s">
        <v>267</v>
      </c>
      <c r="Q59" s="412"/>
      <c r="R59" s="401"/>
      <c r="S59" s="412"/>
      <c r="T59" s="401"/>
    </row>
    <row r="60" spans="1:20" ht="11.4" x14ac:dyDescent="0.2">
      <c r="A60" s="421">
        <v>6</v>
      </c>
      <c r="B60" s="402" t="s">
        <v>176</v>
      </c>
      <c r="C60" s="422" t="s">
        <v>185</v>
      </c>
      <c r="D60" s="423" t="s">
        <v>185</v>
      </c>
      <c r="E60" s="424" t="s">
        <v>195</v>
      </c>
      <c r="F60" s="422" t="s">
        <v>143</v>
      </c>
      <c r="G60" s="425">
        <v>0</v>
      </c>
      <c r="H60" s="402" t="s">
        <v>191</v>
      </c>
      <c r="I60" s="453">
        <v>22880.52</v>
      </c>
      <c r="Q60" s="412"/>
      <c r="R60" s="401"/>
      <c r="S60" s="412"/>
      <c r="T60" s="401"/>
    </row>
    <row r="61" spans="1:20" ht="21.6" x14ac:dyDescent="0.2">
      <c r="A61" s="421">
        <v>7</v>
      </c>
      <c r="B61" s="402" t="s">
        <v>166</v>
      </c>
      <c r="C61" s="422" t="s">
        <v>185</v>
      </c>
      <c r="D61" s="424" t="s">
        <v>196</v>
      </c>
      <c r="E61" s="424" t="s">
        <v>197</v>
      </c>
      <c r="F61" s="422" t="s">
        <v>143</v>
      </c>
      <c r="G61" s="425">
        <v>0</v>
      </c>
      <c r="H61" s="402" t="s">
        <v>191</v>
      </c>
      <c r="I61" s="453">
        <v>217175.22000000003</v>
      </c>
      <c r="Q61" s="412"/>
      <c r="R61" s="401"/>
      <c r="S61" s="412"/>
      <c r="T61" s="401"/>
    </row>
    <row r="62" spans="1:20" ht="11.4" x14ac:dyDescent="0.2">
      <c r="A62" s="421">
        <v>8</v>
      </c>
      <c r="B62" s="402" t="s">
        <v>145</v>
      </c>
      <c r="C62" s="422" t="s">
        <v>185</v>
      </c>
      <c r="D62" s="423" t="s">
        <v>198</v>
      </c>
      <c r="E62" s="424" t="s">
        <v>199</v>
      </c>
      <c r="F62" s="422" t="s">
        <v>143</v>
      </c>
      <c r="G62" s="425">
        <v>0</v>
      </c>
      <c r="H62" s="402" t="s">
        <v>200</v>
      </c>
      <c r="I62" s="453">
        <v>110248.82</v>
      </c>
      <c r="Q62" s="412"/>
      <c r="R62" s="401"/>
      <c r="S62" s="412"/>
      <c r="T62" s="401"/>
    </row>
    <row r="63" spans="1:20" ht="12" thickBot="1" x14ac:dyDescent="0.25">
      <c r="A63" s="428">
        <v>9</v>
      </c>
      <c r="B63" s="406" t="s">
        <v>145</v>
      </c>
      <c r="C63" s="429" t="s">
        <v>185</v>
      </c>
      <c r="D63" s="430" t="s">
        <v>201</v>
      </c>
      <c r="E63" s="431" t="s">
        <v>202</v>
      </c>
      <c r="F63" s="429" t="s">
        <v>143</v>
      </c>
      <c r="G63" s="432">
        <v>0</v>
      </c>
      <c r="H63" s="406" t="s">
        <v>200</v>
      </c>
      <c r="I63" s="458">
        <v>24934.560000000001</v>
      </c>
    </row>
    <row r="64" spans="1:20" ht="12" thickBot="1" x14ac:dyDescent="0.25">
      <c r="A64" s="480"/>
      <c r="B64" s="481"/>
      <c r="C64" s="482"/>
      <c r="D64" s="483"/>
      <c r="E64" s="484"/>
      <c r="F64" s="439" t="s">
        <v>221</v>
      </c>
      <c r="G64" s="440">
        <v>0</v>
      </c>
      <c r="H64" s="441"/>
      <c r="I64" s="442">
        <f>SUM(I55:I63)</f>
        <v>804720.74000000022</v>
      </c>
    </row>
    <row r="65" spans="1:14" ht="11.4" x14ac:dyDescent="0.2">
      <c r="A65" s="480"/>
      <c r="B65" s="481"/>
      <c r="C65" s="482"/>
      <c r="D65" s="483"/>
      <c r="E65" s="484"/>
      <c r="F65" s="482"/>
      <c r="G65" s="485"/>
      <c r="H65" s="481"/>
      <c r="I65" s="486"/>
    </row>
    <row r="66" spans="1:14" ht="11.4" x14ac:dyDescent="0.2">
      <c r="A66" s="480"/>
      <c r="B66" s="481"/>
      <c r="C66" s="482"/>
      <c r="D66" s="483"/>
      <c r="E66" s="484"/>
      <c r="F66" s="482"/>
      <c r="G66" s="485"/>
      <c r="H66" s="481"/>
      <c r="I66" s="486"/>
    </row>
    <row r="67" spans="1:14" ht="12" thickBot="1" x14ac:dyDescent="0.25">
      <c r="A67" s="480"/>
      <c r="B67" s="481"/>
      <c r="C67" s="482"/>
      <c r="D67" s="483"/>
      <c r="E67" s="484"/>
      <c r="F67" s="482"/>
      <c r="G67" s="485"/>
      <c r="H67" s="481"/>
      <c r="I67" s="486"/>
    </row>
    <row r="68" spans="1:14" x14ac:dyDescent="0.2">
      <c r="A68" s="249" t="s">
        <v>63</v>
      </c>
      <c r="B68" s="250"/>
      <c r="C68" s="250"/>
      <c r="D68" s="250"/>
      <c r="E68" s="250"/>
      <c r="F68" s="250"/>
      <c r="G68" s="250"/>
      <c r="H68" s="250"/>
      <c r="I68" s="251"/>
      <c r="J68" s="191" t="s">
        <v>264</v>
      </c>
      <c r="K68" s="192"/>
      <c r="L68" s="192"/>
      <c r="M68" s="192"/>
      <c r="N68" s="380" t="s">
        <v>292</v>
      </c>
    </row>
    <row r="69" spans="1:14" ht="11.4" thickBot="1" x14ac:dyDescent="0.25">
      <c r="A69" s="252"/>
      <c r="B69" s="253"/>
      <c r="C69" s="253"/>
      <c r="D69" s="253"/>
      <c r="E69" s="253"/>
      <c r="F69" s="253"/>
      <c r="G69" s="253"/>
      <c r="H69" s="253"/>
      <c r="I69" s="254"/>
      <c r="J69" s="194"/>
      <c r="K69" s="195"/>
      <c r="L69" s="195"/>
      <c r="M69" s="195"/>
      <c r="N69" s="381"/>
    </row>
    <row r="70" spans="1:14" ht="34.799999999999997" customHeight="1" thickBot="1" x14ac:dyDescent="0.25">
      <c r="A70" s="252" t="s">
        <v>250</v>
      </c>
      <c r="B70" s="253"/>
      <c r="C70" s="253"/>
      <c r="D70" s="253"/>
      <c r="E70" s="253"/>
      <c r="F70" s="253"/>
      <c r="G70" s="253"/>
      <c r="H70" s="253"/>
      <c r="I70" s="254"/>
      <c r="J70" s="197" t="s">
        <v>293</v>
      </c>
      <c r="K70" s="198"/>
      <c r="L70" s="198"/>
      <c r="M70" s="198"/>
      <c r="N70" s="381"/>
    </row>
    <row r="71" spans="1:14" x14ac:dyDescent="0.2">
      <c r="A71" s="413" t="s">
        <v>224</v>
      </c>
      <c r="B71" s="414"/>
      <c r="C71" s="414"/>
      <c r="D71" s="414"/>
      <c r="E71" s="414"/>
      <c r="F71" s="414"/>
      <c r="G71" s="414"/>
      <c r="H71" s="414"/>
      <c r="I71" s="415"/>
      <c r="J71" s="494"/>
      <c r="K71" s="494"/>
      <c r="L71" s="494"/>
      <c r="M71" s="495"/>
      <c r="N71" s="381"/>
    </row>
    <row r="72" spans="1:14" ht="11.4" x14ac:dyDescent="0.2">
      <c r="A72" s="416" t="s">
        <v>130</v>
      </c>
      <c r="B72" s="417" t="s">
        <v>131</v>
      </c>
      <c r="C72" s="417" t="s">
        <v>219</v>
      </c>
      <c r="D72" s="417"/>
      <c r="E72" s="417"/>
      <c r="F72" s="417" t="s">
        <v>132</v>
      </c>
      <c r="G72" s="417" t="s">
        <v>133</v>
      </c>
      <c r="H72" s="417" t="s">
        <v>134</v>
      </c>
      <c r="I72" s="418" t="s">
        <v>135</v>
      </c>
      <c r="J72" s="225" t="s">
        <v>262</v>
      </c>
      <c r="K72" s="225"/>
      <c r="L72" s="225" t="s">
        <v>263</v>
      </c>
      <c r="M72" s="404"/>
      <c r="N72" s="381"/>
    </row>
    <row r="73" spans="1:14" ht="24.6" customHeight="1" thickBot="1" x14ac:dyDescent="0.25">
      <c r="A73" s="416"/>
      <c r="B73" s="417"/>
      <c r="C73" s="419" t="s">
        <v>136</v>
      </c>
      <c r="D73" s="419" t="s">
        <v>137</v>
      </c>
      <c r="E73" s="419" t="s">
        <v>138</v>
      </c>
      <c r="F73" s="417"/>
      <c r="G73" s="417"/>
      <c r="H73" s="417"/>
      <c r="I73" s="418"/>
      <c r="J73" s="407"/>
      <c r="K73" s="407"/>
      <c r="L73" s="407"/>
      <c r="M73" s="213"/>
      <c r="N73" s="381"/>
    </row>
    <row r="74" spans="1:14" ht="43.2" x14ac:dyDescent="0.2">
      <c r="A74" s="421">
        <v>25</v>
      </c>
      <c r="B74" s="402" t="s">
        <v>203</v>
      </c>
      <c r="C74" s="423" t="s">
        <v>204</v>
      </c>
      <c r="D74" s="423" t="s">
        <v>205</v>
      </c>
      <c r="E74" s="424" t="s">
        <v>206</v>
      </c>
      <c r="F74" s="422" t="s">
        <v>143</v>
      </c>
      <c r="G74" s="425">
        <v>0</v>
      </c>
      <c r="H74" s="402" t="s">
        <v>207</v>
      </c>
      <c r="I74" s="487">
        <v>974157.60000000009</v>
      </c>
      <c r="J74" s="292" t="s">
        <v>207</v>
      </c>
      <c r="K74" s="334" t="s">
        <v>305</v>
      </c>
      <c r="L74" s="334" t="s">
        <v>267</v>
      </c>
      <c r="M74" s="496" t="s">
        <v>305</v>
      </c>
      <c r="N74" s="504" t="s">
        <v>267</v>
      </c>
    </row>
    <row r="75" spans="1:14" ht="12" thickBot="1" x14ac:dyDescent="0.25">
      <c r="A75" s="421">
        <v>26</v>
      </c>
      <c r="B75" s="402" t="s">
        <v>145</v>
      </c>
      <c r="C75" s="423" t="s">
        <v>204</v>
      </c>
      <c r="D75" s="423" t="s">
        <v>208</v>
      </c>
      <c r="E75" s="424" t="s">
        <v>209</v>
      </c>
      <c r="F75" s="422" t="s">
        <v>143</v>
      </c>
      <c r="G75" s="425">
        <v>0</v>
      </c>
      <c r="H75" s="402" t="s">
        <v>207</v>
      </c>
      <c r="I75" s="487">
        <v>282240</v>
      </c>
      <c r="J75" s="203" t="s">
        <v>162</v>
      </c>
      <c r="K75" s="266" t="s">
        <v>305</v>
      </c>
      <c r="L75" s="266" t="s">
        <v>267</v>
      </c>
      <c r="M75" s="498" t="s">
        <v>305</v>
      </c>
      <c r="N75" s="499" t="s">
        <v>267</v>
      </c>
    </row>
    <row r="76" spans="1:14" ht="32.4" x14ac:dyDescent="0.2">
      <c r="A76" s="421">
        <v>27</v>
      </c>
      <c r="B76" s="402" t="s">
        <v>145</v>
      </c>
      <c r="C76" s="423" t="s">
        <v>204</v>
      </c>
      <c r="D76" s="422" t="s">
        <v>210</v>
      </c>
      <c r="E76" s="424" t="s">
        <v>211</v>
      </c>
      <c r="F76" s="422" t="s">
        <v>143</v>
      </c>
      <c r="G76" s="425">
        <v>0</v>
      </c>
      <c r="H76" s="402" t="s">
        <v>207</v>
      </c>
      <c r="I76" s="427">
        <v>200000</v>
      </c>
    </row>
    <row r="77" spans="1:14" ht="21.6" x14ac:dyDescent="0.2">
      <c r="A77" s="421">
        <v>28</v>
      </c>
      <c r="B77" s="187" t="s">
        <v>145</v>
      </c>
      <c r="C77" s="488" t="s">
        <v>204</v>
      </c>
      <c r="D77" s="488" t="s">
        <v>212</v>
      </c>
      <c r="E77" s="489" t="s">
        <v>213</v>
      </c>
      <c r="F77" s="422" t="s">
        <v>143</v>
      </c>
      <c r="G77" s="425">
        <v>0</v>
      </c>
      <c r="H77" s="402" t="s">
        <v>207</v>
      </c>
      <c r="I77" s="490">
        <v>150000</v>
      </c>
    </row>
    <row r="78" spans="1:14" ht="21.6" x14ac:dyDescent="0.2">
      <c r="A78" s="421">
        <v>29</v>
      </c>
      <c r="B78" s="402" t="s">
        <v>145</v>
      </c>
      <c r="C78" s="423" t="s">
        <v>204</v>
      </c>
      <c r="D78" s="423" t="s">
        <v>214</v>
      </c>
      <c r="E78" s="424" t="s">
        <v>215</v>
      </c>
      <c r="F78" s="422" t="s">
        <v>143</v>
      </c>
      <c r="G78" s="425">
        <v>0</v>
      </c>
      <c r="H78" s="402" t="s">
        <v>162</v>
      </c>
      <c r="I78" s="487">
        <v>135121.28</v>
      </c>
    </row>
    <row r="79" spans="1:14" ht="12" thickBot="1" x14ac:dyDescent="0.25">
      <c r="A79" s="428">
        <v>30</v>
      </c>
      <c r="B79" s="406" t="s">
        <v>145</v>
      </c>
      <c r="C79" s="430" t="s">
        <v>204</v>
      </c>
      <c r="D79" s="430" t="s">
        <v>216</v>
      </c>
      <c r="E79" s="431" t="s">
        <v>217</v>
      </c>
      <c r="F79" s="429" t="s">
        <v>143</v>
      </c>
      <c r="G79" s="432">
        <v>0</v>
      </c>
      <c r="H79" s="406" t="s">
        <v>162</v>
      </c>
      <c r="I79" s="491">
        <v>16664.004000000001</v>
      </c>
    </row>
    <row r="80" spans="1:14" ht="12" thickBot="1" x14ac:dyDescent="0.25">
      <c r="F80" s="439" t="s">
        <v>221</v>
      </c>
      <c r="G80" s="440">
        <v>0</v>
      </c>
      <c r="H80" s="441"/>
      <c r="I80" s="442">
        <f>SUM(I71:I79)</f>
        <v>1758182.8840000001</v>
      </c>
    </row>
  </sheetData>
  <mergeCells count="81">
    <mergeCell ref="J68:M69"/>
    <mergeCell ref="N68:N73"/>
    <mergeCell ref="J70:M70"/>
    <mergeCell ref="J71:M71"/>
    <mergeCell ref="J72:K73"/>
    <mergeCell ref="L72:M73"/>
    <mergeCell ref="J49:M50"/>
    <mergeCell ref="N49:N54"/>
    <mergeCell ref="J51:M51"/>
    <mergeCell ref="J52:M52"/>
    <mergeCell ref="J53:K54"/>
    <mergeCell ref="L53:M54"/>
    <mergeCell ref="J33:M34"/>
    <mergeCell ref="N33:N38"/>
    <mergeCell ref="J35:M35"/>
    <mergeCell ref="J36:M36"/>
    <mergeCell ref="J37:K38"/>
    <mergeCell ref="L37:M38"/>
    <mergeCell ref="J21:M22"/>
    <mergeCell ref="J23:M23"/>
    <mergeCell ref="J24:M24"/>
    <mergeCell ref="L25:M26"/>
    <mergeCell ref="J25:K26"/>
    <mergeCell ref="N21:N26"/>
    <mergeCell ref="J5:M6"/>
    <mergeCell ref="N5:N9"/>
    <mergeCell ref="J7:M7"/>
    <mergeCell ref="J8:M8"/>
    <mergeCell ref="J9:K9"/>
    <mergeCell ref="L9:M9"/>
    <mergeCell ref="G25:G26"/>
    <mergeCell ref="A1:I1"/>
    <mergeCell ref="A5:I6"/>
    <mergeCell ref="A7:I7"/>
    <mergeCell ref="A21:I22"/>
    <mergeCell ref="A23:I23"/>
    <mergeCell ref="A9:A10"/>
    <mergeCell ref="B9:B10"/>
    <mergeCell ref="C9:E9"/>
    <mergeCell ref="F9:F10"/>
    <mergeCell ref="G9:G10"/>
    <mergeCell ref="H9:H10"/>
    <mergeCell ref="I9:I10"/>
    <mergeCell ref="A8:I8"/>
    <mergeCell ref="A33:I34"/>
    <mergeCell ref="A35:I35"/>
    <mergeCell ref="A36:I36"/>
    <mergeCell ref="A24:I24"/>
    <mergeCell ref="A37:A38"/>
    <mergeCell ref="B37:B38"/>
    <mergeCell ref="C37:E37"/>
    <mergeCell ref="F37:F38"/>
    <mergeCell ref="G37:G38"/>
    <mergeCell ref="H37:H38"/>
    <mergeCell ref="H25:H26"/>
    <mergeCell ref="I25:I26"/>
    <mergeCell ref="A25:A26"/>
    <mergeCell ref="B25:B26"/>
    <mergeCell ref="C25:E25"/>
    <mergeCell ref="F25:F26"/>
    <mergeCell ref="F53:F54"/>
    <mergeCell ref="G53:G54"/>
    <mergeCell ref="H53:H54"/>
    <mergeCell ref="I53:I54"/>
    <mergeCell ref="I37:I38"/>
    <mergeCell ref="I72:I73"/>
    <mergeCell ref="A49:I50"/>
    <mergeCell ref="A68:I69"/>
    <mergeCell ref="A70:I70"/>
    <mergeCell ref="A71:I71"/>
    <mergeCell ref="A72:A73"/>
    <mergeCell ref="B72:B73"/>
    <mergeCell ref="C72:E72"/>
    <mergeCell ref="F72:F73"/>
    <mergeCell ref="G72:G73"/>
    <mergeCell ref="H72:H73"/>
    <mergeCell ref="A51:I51"/>
    <mergeCell ref="A52:I52"/>
    <mergeCell ref="A53:A54"/>
    <mergeCell ref="B53:B54"/>
    <mergeCell ref="C53:E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9ECD-02E6-4952-B7EB-EC3325263E8C}">
  <dimension ref="A1:L74"/>
  <sheetViews>
    <sheetView tabSelected="1" topLeftCell="B52" zoomScale="70" zoomScaleNormal="70" workbookViewId="0">
      <selection activeCell="B72" sqref="B72"/>
    </sheetView>
  </sheetViews>
  <sheetFormatPr baseColWidth="10" defaultRowHeight="13.8" x14ac:dyDescent="0.25"/>
  <cols>
    <col min="1" max="1" width="3.8984375" bestFit="1" customWidth="1"/>
    <col min="2" max="2" width="45" customWidth="1"/>
    <col min="4" max="4" width="11.19921875" style="24"/>
    <col min="5" max="5" width="13.5" style="28" bestFit="1" customWidth="1"/>
    <col min="7" max="7" width="13.69921875" style="28" customWidth="1"/>
    <col min="8" max="8" width="10.296875" style="188" customWidth="1"/>
    <col min="9" max="9" width="25.69921875" style="509" customWidth="1"/>
    <col min="10" max="10" width="4.5" style="509" customWidth="1"/>
    <col min="11" max="11" width="25.09765625" style="509" customWidth="1"/>
    <col min="12" max="12" width="15.09765625" style="510" customWidth="1"/>
  </cols>
  <sheetData>
    <row r="1" spans="1:12" ht="48.6" customHeight="1" x14ac:dyDescent="0.25">
      <c r="A1" s="508" t="s">
        <v>257</v>
      </c>
      <c r="B1" s="508"/>
      <c r="C1" s="508"/>
      <c r="D1" s="508"/>
      <c r="E1" s="508"/>
      <c r="F1" s="508"/>
      <c r="G1" s="508"/>
      <c r="H1" s="508"/>
      <c r="I1" s="508"/>
    </row>
    <row r="2" spans="1:12" x14ac:dyDescent="0.25">
      <c r="D2" s="56"/>
    </row>
    <row r="3" spans="1:12" x14ac:dyDescent="0.25">
      <c r="D3" s="56"/>
    </row>
    <row r="4" spans="1:12" ht="14.4" thickBot="1" x14ac:dyDescent="0.3">
      <c r="D4" s="56"/>
    </row>
    <row r="5" spans="1:12" ht="13.8" customHeight="1" x14ac:dyDescent="0.25">
      <c r="A5" s="100" t="s">
        <v>63</v>
      </c>
      <c r="B5" s="101"/>
      <c r="C5" s="101"/>
      <c r="D5" s="101"/>
      <c r="E5" s="101"/>
      <c r="F5" s="101"/>
      <c r="G5" s="101"/>
      <c r="H5" s="139" t="s">
        <v>264</v>
      </c>
      <c r="I5" s="140"/>
      <c r="J5" s="140"/>
      <c r="K5" s="140"/>
      <c r="L5" s="380" t="s">
        <v>292</v>
      </c>
    </row>
    <row r="6" spans="1:12" ht="13.8" customHeight="1" thickBot="1" x14ac:dyDescent="0.3">
      <c r="A6" s="153"/>
      <c r="B6" s="154"/>
      <c r="C6" s="154"/>
      <c r="D6" s="154"/>
      <c r="E6" s="154"/>
      <c r="F6" s="154"/>
      <c r="G6" s="154"/>
      <c r="H6" s="141"/>
      <c r="I6" s="142"/>
      <c r="J6" s="142"/>
      <c r="K6" s="142"/>
      <c r="L6" s="381"/>
    </row>
    <row r="7" spans="1:12" ht="47.4" customHeight="1" thickBot="1" x14ac:dyDescent="0.3">
      <c r="A7" s="155" t="s">
        <v>252</v>
      </c>
      <c r="B7" s="156"/>
      <c r="C7" s="156"/>
      <c r="D7" s="156"/>
      <c r="E7" s="156"/>
      <c r="F7" s="156"/>
      <c r="G7" s="156"/>
      <c r="H7" s="137" t="s">
        <v>293</v>
      </c>
      <c r="I7" s="138"/>
      <c r="J7" s="138"/>
      <c r="K7" s="138"/>
      <c r="L7" s="381"/>
    </row>
    <row r="8" spans="1:12" ht="14.4" thickBot="1" x14ac:dyDescent="0.3">
      <c r="A8" s="112" t="s">
        <v>125</v>
      </c>
      <c r="B8" s="113"/>
      <c r="C8" s="113"/>
      <c r="D8" s="113"/>
      <c r="E8" s="113"/>
      <c r="F8" s="113"/>
      <c r="G8" s="113"/>
      <c r="H8" s="200"/>
      <c r="I8" s="200"/>
      <c r="J8" s="200"/>
      <c r="K8" s="378"/>
      <c r="L8" s="381"/>
    </row>
    <row r="9" spans="1:12" ht="41.4" x14ac:dyDescent="0.25">
      <c r="A9" s="1" t="s">
        <v>0</v>
      </c>
      <c r="B9" s="2" t="s">
        <v>1</v>
      </c>
      <c r="C9" s="5" t="s">
        <v>2</v>
      </c>
      <c r="D9" s="5" t="s">
        <v>3</v>
      </c>
      <c r="E9" s="35" t="s">
        <v>4</v>
      </c>
      <c r="F9" s="5" t="s">
        <v>5</v>
      </c>
      <c r="G9" s="81" t="s">
        <v>4</v>
      </c>
      <c r="H9" s="228" t="s">
        <v>262</v>
      </c>
      <c r="I9" s="229"/>
      <c r="J9" s="229" t="s">
        <v>263</v>
      </c>
      <c r="K9" s="379"/>
      <c r="L9" s="381"/>
    </row>
    <row r="10" spans="1:12" ht="43.2" x14ac:dyDescent="0.25">
      <c r="A10" s="17">
        <v>1</v>
      </c>
      <c r="B10" s="9" t="s">
        <v>72</v>
      </c>
      <c r="C10" s="10" t="s">
        <v>73</v>
      </c>
      <c r="D10" s="147" t="s">
        <v>76</v>
      </c>
      <c r="E10" s="149">
        <v>800000</v>
      </c>
      <c r="F10" s="147" t="s">
        <v>77</v>
      </c>
      <c r="G10" s="151">
        <v>4000000</v>
      </c>
      <c r="H10" s="201" t="s">
        <v>76</v>
      </c>
      <c r="I10" s="227" t="s">
        <v>270</v>
      </c>
      <c r="J10" s="226" t="s">
        <v>275</v>
      </c>
      <c r="K10" s="183" t="s">
        <v>278</v>
      </c>
      <c r="L10" s="511" t="s">
        <v>275</v>
      </c>
    </row>
    <row r="11" spans="1:12" ht="43.8" thickBot="1" x14ac:dyDescent="0.3">
      <c r="A11" s="18">
        <v>2</v>
      </c>
      <c r="B11" s="19" t="s">
        <v>74</v>
      </c>
      <c r="C11" s="20" t="s">
        <v>75</v>
      </c>
      <c r="D11" s="148"/>
      <c r="E11" s="150"/>
      <c r="F11" s="148"/>
      <c r="G11" s="152"/>
      <c r="H11" s="203" t="s">
        <v>271</v>
      </c>
      <c r="I11" s="231" t="s">
        <v>269</v>
      </c>
      <c r="J11" s="232" t="s">
        <v>275</v>
      </c>
      <c r="K11" s="184" t="s">
        <v>278</v>
      </c>
      <c r="L11" s="512" t="s">
        <v>275</v>
      </c>
    </row>
    <row r="12" spans="1:12" ht="16.2" thickBot="1" x14ac:dyDescent="0.3">
      <c r="A12" s="14"/>
      <c r="B12" s="15"/>
      <c r="C12" s="16"/>
      <c r="D12" s="50" t="s">
        <v>71</v>
      </c>
      <c r="E12" s="51">
        <f>SUM(E9:E11)</f>
        <v>800000</v>
      </c>
      <c r="F12" s="52"/>
      <c r="G12" s="53">
        <f>SUM(G9:G11)</f>
        <v>4000000</v>
      </c>
      <c r="H12" s="189"/>
      <c r="I12" s="319"/>
      <c r="J12" s="319"/>
      <c r="K12" s="319"/>
    </row>
    <row r="13" spans="1:12" x14ac:dyDescent="0.25">
      <c r="A13" s="14"/>
      <c r="B13" s="15"/>
      <c r="C13" s="16"/>
      <c r="D13" s="14"/>
      <c r="E13" s="31"/>
      <c r="F13" s="14"/>
      <c r="G13" s="31"/>
      <c r="H13" s="189"/>
      <c r="I13" s="319"/>
      <c r="J13" s="319"/>
      <c r="K13" s="319"/>
    </row>
    <row r="14" spans="1:12" ht="14.4" thickBot="1" x14ac:dyDescent="0.3"/>
    <row r="15" spans="1:12" ht="13.8" customHeight="1" x14ac:dyDescent="0.25">
      <c r="A15" s="100" t="s">
        <v>63</v>
      </c>
      <c r="B15" s="101"/>
      <c r="C15" s="101"/>
      <c r="D15" s="101"/>
      <c r="E15" s="101"/>
      <c r="F15" s="101"/>
      <c r="G15" s="102"/>
      <c r="H15" s="191" t="s">
        <v>264</v>
      </c>
      <c r="I15" s="192"/>
      <c r="J15" s="192"/>
      <c r="K15" s="192"/>
      <c r="L15" s="380" t="s">
        <v>292</v>
      </c>
    </row>
    <row r="16" spans="1:12" ht="13.8" customHeight="1" thickBot="1" x14ac:dyDescent="0.3">
      <c r="A16" s="103"/>
      <c r="B16" s="104"/>
      <c r="C16" s="104"/>
      <c r="D16" s="104"/>
      <c r="E16" s="104"/>
      <c r="F16" s="104"/>
      <c r="G16" s="105"/>
      <c r="H16" s="194"/>
      <c r="I16" s="195"/>
      <c r="J16" s="195"/>
      <c r="K16" s="195"/>
      <c r="L16" s="381"/>
    </row>
    <row r="17" spans="1:12" ht="27" customHeight="1" thickBot="1" x14ac:dyDescent="0.3">
      <c r="A17" s="97" t="s">
        <v>252</v>
      </c>
      <c r="B17" s="98"/>
      <c r="C17" s="98"/>
      <c r="D17" s="98"/>
      <c r="E17" s="98"/>
      <c r="F17" s="98"/>
      <c r="G17" s="99"/>
      <c r="H17" s="197" t="s">
        <v>293</v>
      </c>
      <c r="I17" s="198"/>
      <c r="J17" s="198"/>
      <c r="K17" s="198"/>
      <c r="L17" s="381"/>
    </row>
    <row r="18" spans="1:12" ht="13.8" customHeight="1" thickBot="1" x14ac:dyDescent="0.3">
      <c r="A18" s="112" t="s">
        <v>126</v>
      </c>
      <c r="B18" s="113"/>
      <c r="C18" s="113"/>
      <c r="D18" s="113"/>
      <c r="E18" s="113"/>
      <c r="F18" s="113"/>
      <c r="G18" s="114"/>
      <c r="H18" s="200"/>
      <c r="I18" s="200"/>
      <c r="J18" s="200"/>
      <c r="K18" s="378"/>
      <c r="L18" s="381"/>
    </row>
    <row r="19" spans="1:12" ht="41.4" customHeight="1" thickBot="1" x14ac:dyDescent="0.3">
      <c r="A19" s="7" t="s">
        <v>0</v>
      </c>
      <c r="B19" s="6" t="s">
        <v>1</v>
      </c>
      <c r="C19" s="3" t="s">
        <v>2</v>
      </c>
      <c r="D19" s="3" t="s">
        <v>3</v>
      </c>
      <c r="E19" s="30" t="s">
        <v>4</v>
      </c>
      <c r="F19" s="3" t="s">
        <v>5</v>
      </c>
      <c r="G19" s="29" t="s">
        <v>4</v>
      </c>
      <c r="H19" s="221" t="s">
        <v>262</v>
      </c>
      <c r="I19" s="214"/>
      <c r="J19" s="221" t="s">
        <v>263</v>
      </c>
      <c r="K19" s="214"/>
      <c r="L19" s="381"/>
    </row>
    <row r="20" spans="1:12" ht="43.2" x14ac:dyDescent="0.25">
      <c r="A20" s="40">
        <v>1</v>
      </c>
      <c r="B20" s="41" t="s">
        <v>78</v>
      </c>
      <c r="C20" s="42" t="s">
        <v>79</v>
      </c>
      <c r="D20" s="42" t="s">
        <v>76</v>
      </c>
      <c r="E20" s="43">
        <v>400000</v>
      </c>
      <c r="F20" s="42" t="s">
        <v>77</v>
      </c>
      <c r="G20" s="233">
        <v>2000000</v>
      </c>
      <c r="H20" s="222" t="s">
        <v>76</v>
      </c>
      <c r="I20" s="513" t="s">
        <v>270</v>
      </c>
      <c r="J20" s="294" t="s">
        <v>267</v>
      </c>
      <c r="K20" s="514" t="s">
        <v>296</v>
      </c>
      <c r="L20" s="511" t="s">
        <v>275</v>
      </c>
    </row>
    <row r="21" spans="1:12" ht="43.2" x14ac:dyDescent="0.25">
      <c r="A21" s="40">
        <v>2</v>
      </c>
      <c r="B21" s="41" t="s">
        <v>80</v>
      </c>
      <c r="C21" s="42" t="s">
        <v>79</v>
      </c>
      <c r="D21" s="143" t="s">
        <v>81</v>
      </c>
      <c r="E21" s="145">
        <v>800000</v>
      </c>
      <c r="F21" s="42" t="s">
        <v>82</v>
      </c>
      <c r="G21" s="233">
        <v>2000000</v>
      </c>
      <c r="H21" s="216" t="s">
        <v>77</v>
      </c>
      <c r="I21" s="227" t="s">
        <v>269</v>
      </c>
      <c r="J21" s="226" t="s">
        <v>275</v>
      </c>
      <c r="K21" s="183" t="s">
        <v>278</v>
      </c>
      <c r="L21" s="511" t="s">
        <v>275</v>
      </c>
    </row>
    <row r="22" spans="1:12" ht="43.8" thickBot="1" x14ac:dyDescent="0.3">
      <c r="A22" s="44">
        <v>3</v>
      </c>
      <c r="B22" s="45" t="s">
        <v>83</v>
      </c>
      <c r="C22" s="46" t="s">
        <v>79</v>
      </c>
      <c r="D22" s="144"/>
      <c r="E22" s="146"/>
      <c r="F22" s="47" t="s">
        <v>82</v>
      </c>
      <c r="G22" s="234">
        <v>2000000</v>
      </c>
      <c r="H22" s="216" t="s">
        <v>81</v>
      </c>
      <c r="I22" s="227" t="s">
        <v>272</v>
      </c>
      <c r="J22" s="226" t="s">
        <v>267</v>
      </c>
      <c r="K22" s="515" t="s">
        <v>296</v>
      </c>
      <c r="L22" s="511" t="s">
        <v>275</v>
      </c>
    </row>
    <row r="23" spans="1:12" ht="43.8" thickBot="1" x14ac:dyDescent="0.3">
      <c r="A23" s="48"/>
      <c r="B23" s="49"/>
      <c r="C23" s="48"/>
      <c r="D23" s="50" t="s">
        <v>71</v>
      </c>
      <c r="E23" s="51">
        <f>SUM(E20:E22)</f>
        <v>1200000</v>
      </c>
      <c r="F23" s="52"/>
      <c r="G23" s="235">
        <f>SUM(G20:G22)</f>
        <v>6000000</v>
      </c>
      <c r="H23" s="217" t="s">
        <v>82</v>
      </c>
      <c r="I23" s="231" t="s">
        <v>273</v>
      </c>
      <c r="J23" s="232" t="s">
        <v>275</v>
      </c>
      <c r="K23" s="184" t="s">
        <v>282</v>
      </c>
      <c r="L23" s="512" t="s">
        <v>275</v>
      </c>
    </row>
    <row r="24" spans="1:12" x14ac:dyDescent="0.25">
      <c r="A24" s="14"/>
      <c r="B24" s="15"/>
      <c r="C24" s="16"/>
      <c r="D24" s="14"/>
      <c r="E24" s="32"/>
      <c r="F24" s="14"/>
      <c r="G24" s="32"/>
    </row>
    <row r="25" spans="1:12" s="4" customFormat="1" ht="14.4" thickBot="1" x14ac:dyDescent="0.3">
      <c r="A25" s="14"/>
      <c r="B25" s="15"/>
      <c r="C25" s="16"/>
      <c r="D25" s="14"/>
      <c r="E25" s="32"/>
      <c r="F25" s="14"/>
      <c r="G25" s="32"/>
      <c r="H25" s="189"/>
      <c r="I25" s="319"/>
      <c r="J25" s="319"/>
      <c r="K25" s="319"/>
      <c r="L25" s="516"/>
    </row>
    <row r="26" spans="1:12" ht="13.8" customHeight="1" x14ac:dyDescent="0.25">
      <c r="A26" s="125" t="s">
        <v>274</v>
      </c>
      <c r="B26" s="126"/>
      <c r="C26" s="126"/>
      <c r="D26" s="126"/>
      <c r="E26" s="126"/>
      <c r="F26" s="126"/>
      <c r="G26" s="127"/>
      <c r="H26" s="191" t="s">
        <v>264</v>
      </c>
      <c r="I26" s="192"/>
      <c r="J26" s="192"/>
      <c r="K26" s="192"/>
      <c r="L26" s="380" t="s">
        <v>292</v>
      </c>
    </row>
    <row r="27" spans="1:12" ht="13.8" customHeight="1" thickBot="1" x14ac:dyDescent="0.3">
      <c r="A27" s="128"/>
      <c r="B27" s="129"/>
      <c r="C27" s="129"/>
      <c r="D27" s="129"/>
      <c r="E27" s="129"/>
      <c r="F27" s="129"/>
      <c r="G27" s="130"/>
      <c r="H27" s="194"/>
      <c r="I27" s="195"/>
      <c r="J27" s="195"/>
      <c r="K27" s="195"/>
      <c r="L27" s="381"/>
    </row>
    <row r="28" spans="1:12" ht="36" customHeight="1" thickBot="1" x14ac:dyDescent="0.3">
      <c r="A28" s="122" t="s">
        <v>252</v>
      </c>
      <c r="B28" s="131"/>
      <c r="C28" s="131"/>
      <c r="D28" s="131"/>
      <c r="E28" s="131"/>
      <c r="F28" s="131"/>
      <c r="G28" s="132"/>
      <c r="H28" s="197" t="s">
        <v>293</v>
      </c>
      <c r="I28" s="198"/>
      <c r="J28" s="198"/>
      <c r="K28" s="198"/>
      <c r="L28" s="381"/>
    </row>
    <row r="29" spans="1:12" ht="14.4" thickBot="1" x14ac:dyDescent="0.3">
      <c r="A29" s="109" t="s">
        <v>127</v>
      </c>
      <c r="B29" s="110"/>
      <c r="C29" s="110"/>
      <c r="D29" s="110"/>
      <c r="E29" s="110"/>
      <c r="F29" s="110"/>
      <c r="G29" s="133"/>
      <c r="H29" s="204"/>
      <c r="I29" s="204"/>
      <c r="J29" s="204"/>
      <c r="K29" s="382"/>
      <c r="L29" s="381"/>
    </row>
    <row r="30" spans="1:12" ht="42" thickBot="1" x14ac:dyDescent="0.3">
      <c r="A30" s="7" t="s">
        <v>0</v>
      </c>
      <c r="B30" s="6" t="s">
        <v>1</v>
      </c>
      <c r="C30" s="3" t="s">
        <v>2</v>
      </c>
      <c r="D30" s="3" t="s">
        <v>3</v>
      </c>
      <c r="E30" s="30" t="s">
        <v>4</v>
      </c>
      <c r="F30" s="3" t="s">
        <v>5</v>
      </c>
      <c r="G30" s="82" t="s">
        <v>4</v>
      </c>
      <c r="H30" s="221" t="s">
        <v>262</v>
      </c>
      <c r="I30" s="214"/>
      <c r="J30" s="221" t="s">
        <v>263</v>
      </c>
      <c r="K30" s="214"/>
      <c r="L30" s="381"/>
    </row>
    <row r="31" spans="1:12" ht="32.4" customHeight="1" x14ac:dyDescent="0.25">
      <c r="A31" s="17">
        <v>1</v>
      </c>
      <c r="B31" s="11" t="s">
        <v>84</v>
      </c>
      <c r="C31" s="12" t="s">
        <v>85</v>
      </c>
      <c r="D31" s="115" t="s">
        <v>86</v>
      </c>
      <c r="E31" s="123">
        <v>1200000</v>
      </c>
      <c r="F31" s="115" t="s">
        <v>268</v>
      </c>
      <c r="G31" s="134">
        <v>6000000</v>
      </c>
      <c r="H31" s="236" t="s">
        <v>86</v>
      </c>
      <c r="I31" s="237" t="s">
        <v>265</v>
      </c>
      <c r="J31" s="238" t="s">
        <v>267</v>
      </c>
      <c r="K31" s="383" t="s">
        <v>296</v>
      </c>
      <c r="L31" s="517" t="s">
        <v>275</v>
      </c>
    </row>
    <row r="32" spans="1:12" ht="24" customHeight="1" x14ac:dyDescent="0.25">
      <c r="A32" s="17">
        <v>2</v>
      </c>
      <c r="B32" s="11" t="s">
        <v>87</v>
      </c>
      <c r="C32" s="136" t="s">
        <v>85</v>
      </c>
      <c r="D32" s="115"/>
      <c r="E32" s="123"/>
      <c r="F32" s="115"/>
      <c r="G32" s="134"/>
      <c r="H32" s="239"/>
      <c r="I32" s="185"/>
      <c r="J32" s="186"/>
      <c r="K32" s="384"/>
      <c r="L32" s="517" t="s">
        <v>275</v>
      </c>
    </row>
    <row r="33" spans="1:12" x14ac:dyDescent="0.25">
      <c r="A33" s="17">
        <v>3</v>
      </c>
      <c r="B33" s="11" t="s">
        <v>88</v>
      </c>
      <c r="C33" s="136"/>
      <c r="D33" s="115"/>
      <c r="E33" s="123"/>
      <c r="F33" s="115"/>
      <c r="G33" s="134"/>
      <c r="H33" s="239" t="s">
        <v>268</v>
      </c>
      <c r="I33" s="185" t="s">
        <v>266</v>
      </c>
      <c r="J33" s="186" t="s">
        <v>275</v>
      </c>
      <c r="K33" s="385" t="s">
        <v>276</v>
      </c>
      <c r="L33" s="517" t="s">
        <v>275</v>
      </c>
    </row>
    <row r="34" spans="1:12" ht="34.200000000000003" customHeight="1" thickBot="1" x14ac:dyDescent="0.3">
      <c r="A34" s="18">
        <v>4</v>
      </c>
      <c r="B34" s="19" t="s">
        <v>89</v>
      </c>
      <c r="C34" s="21" t="s">
        <v>85</v>
      </c>
      <c r="D34" s="116"/>
      <c r="E34" s="124"/>
      <c r="F34" s="116"/>
      <c r="G34" s="135"/>
      <c r="H34" s="240"/>
      <c r="I34" s="241"/>
      <c r="J34" s="241"/>
      <c r="K34" s="386"/>
      <c r="L34" s="517" t="s">
        <v>275</v>
      </c>
    </row>
    <row r="35" spans="1:12" ht="14.4" thickBot="1" x14ac:dyDescent="0.3">
      <c r="A35" s="14"/>
      <c r="B35" s="15"/>
      <c r="C35" s="14"/>
      <c r="D35" s="25" t="s">
        <v>71</v>
      </c>
      <c r="E35" s="37">
        <f>SUM(E27:E34)</f>
        <v>1200000</v>
      </c>
      <c r="F35" s="23"/>
      <c r="G35" s="33">
        <f>SUM(G27:G34)</f>
        <v>6000000</v>
      </c>
    </row>
    <row r="36" spans="1:12" x14ac:dyDescent="0.25">
      <c r="A36" s="14"/>
      <c r="B36" s="15"/>
      <c r="C36" s="14"/>
      <c r="D36" s="14"/>
      <c r="E36" s="32"/>
      <c r="F36" s="14"/>
      <c r="G36" s="32"/>
    </row>
    <row r="37" spans="1:12" s="4" customFormat="1" ht="14.4" thickBot="1" x14ac:dyDescent="0.3">
      <c r="A37" s="14"/>
      <c r="B37" s="15"/>
      <c r="C37" s="14"/>
      <c r="D37" s="14"/>
      <c r="E37" s="32"/>
      <c r="F37" s="14"/>
      <c r="G37" s="32"/>
      <c r="H37" s="189"/>
      <c r="I37" s="319"/>
      <c r="J37" s="319"/>
      <c r="K37" s="319"/>
      <c r="L37" s="516"/>
    </row>
    <row r="38" spans="1:12" x14ac:dyDescent="0.25">
      <c r="A38" s="106" t="s">
        <v>63</v>
      </c>
      <c r="B38" s="107"/>
      <c r="C38" s="107"/>
      <c r="D38" s="107"/>
      <c r="E38" s="107"/>
      <c r="F38" s="107"/>
      <c r="G38" s="121"/>
      <c r="H38" s="191" t="s">
        <v>264</v>
      </c>
      <c r="I38" s="192"/>
      <c r="J38" s="192"/>
      <c r="K38" s="193"/>
      <c r="L38" s="375" t="s">
        <v>292</v>
      </c>
    </row>
    <row r="39" spans="1:12" ht="13.8" customHeight="1" x14ac:dyDescent="0.25">
      <c r="A39" s="97"/>
      <c r="B39" s="98"/>
      <c r="C39" s="98"/>
      <c r="D39" s="98"/>
      <c r="E39" s="98"/>
      <c r="F39" s="98"/>
      <c r="G39" s="122"/>
      <c r="H39" s="205"/>
      <c r="I39" s="206"/>
      <c r="J39" s="206"/>
      <c r="K39" s="207"/>
      <c r="L39" s="376"/>
    </row>
    <row r="40" spans="1:12" ht="36" customHeight="1" thickBot="1" x14ac:dyDescent="0.3">
      <c r="A40" s="97" t="s">
        <v>252</v>
      </c>
      <c r="B40" s="98"/>
      <c r="C40" s="98"/>
      <c r="D40" s="98"/>
      <c r="E40" s="98"/>
      <c r="F40" s="98"/>
      <c r="G40" s="122"/>
      <c r="H40" s="208" t="s">
        <v>293</v>
      </c>
      <c r="I40" s="209"/>
      <c r="J40" s="209"/>
      <c r="K40" s="210"/>
      <c r="L40" s="376"/>
    </row>
    <row r="41" spans="1:12" ht="14.4" thickBot="1" x14ac:dyDescent="0.3">
      <c r="A41" s="109" t="s">
        <v>128</v>
      </c>
      <c r="B41" s="110"/>
      <c r="C41" s="110"/>
      <c r="D41" s="110"/>
      <c r="E41" s="110"/>
      <c r="F41" s="110"/>
      <c r="G41" s="111"/>
      <c r="H41" s="211"/>
      <c r="I41" s="212"/>
      <c r="J41" s="212"/>
      <c r="K41" s="242"/>
      <c r="L41" s="376"/>
    </row>
    <row r="42" spans="1:12" ht="42" thickBot="1" x14ac:dyDescent="0.3">
      <c r="A42" s="7" t="s">
        <v>0</v>
      </c>
      <c r="B42" s="6" t="s">
        <v>1</v>
      </c>
      <c r="C42" s="3" t="s">
        <v>2</v>
      </c>
      <c r="D42" s="3" t="s">
        <v>3</v>
      </c>
      <c r="E42" s="30" t="s">
        <v>4</v>
      </c>
      <c r="F42" s="3" t="s">
        <v>5</v>
      </c>
      <c r="G42" s="82" t="s">
        <v>4</v>
      </c>
      <c r="H42" s="243" t="s">
        <v>262</v>
      </c>
      <c r="I42" s="244"/>
      <c r="J42" s="244" t="s">
        <v>263</v>
      </c>
      <c r="K42" s="245"/>
      <c r="L42" s="377"/>
    </row>
    <row r="43" spans="1:12" ht="43.2" x14ac:dyDescent="0.25">
      <c r="A43" s="17">
        <v>1</v>
      </c>
      <c r="B43" s="11" t="s">
        <v>90</v>
      </c>
      <c r="C43" s="8" t="s">
        <v>91</v>
      </c>
      <c r="D43" s="8" t="s">
        <v>59</v>
      </c>
      <c r="E43" s="36">
        <v>400000</v>
      </c>
      <c r="F43" s="8" t="s">
        <v>92</v>
      </c>
      <c r="G43" s="90">
        <v>2000000</v>
      </c>
      <c r="H43" s="222" t="s">
        <v>59</v>
      </c>
      <c r="I43" s="513" t="s">
        <v>287</v>
      </c>
      <c r="J43" s="294" t="s">
        <v>267</v>
      </c>
      <c r="K43" s="514" t="s">
        <v>296</v>
      </c>
      <c r="L43" s="518" t="s">
        <v>275</v>
      </c>
    </row>
    <row r="44" spans="1:12" ht="43.2" x14ac:dyDescent="0.25">
      <c r="A44" s="17">
        <v>2</v>
      </c>
      <c r="B44" s="11" t="s">
        <v>93</v>
      </c>
      <c r="C44" s="12" t="s">
        <v>91</v>
      </c>
      <c r="D44" s="115" t="s">
        <v>94</v>
      </c>
      <c r="E44" s="117">
        <v>1600000</v>
      </c>
      <c r="F44" s="8" t="s">
        <v>95</v>
      </c>
      <c r="G44" s="90">
        <v>2000000</v>
      </c>
      <c r="H44" s="216" t="s">
        <v>92</v>
      </c>
      <c r="I44" s="227" t="s">
        <v>288</v>
      </c>
      <c r="J44" s="226" t="s">
        <v>275</v>
      </c>
      <c r="K44" s="183" t="s">
        <v>285</v>
      </c>
      <c r="L44" s="518" t="s">
        <v>275</v>
      </c>
    </row>
    <row r="45" spans="1:12" ht="43.2" x14ac:dyDescent="0.25">
      <c r="A45" s="17">
        <v>3</v>
      </c>
      <c r="B45" s="11" t="s">
        <v>96</v>
      </c>
      <c r="C45" s="12" t="s">
        <v>91</v>
      </c>
      <c r="D45" s="115"/>
      <c r="E45" s="117"/>
      <c r="F45" s="115" t="s">
        <v>95</v>
      </c>
      <c r="G45" s="119">
        <v>4000000</v>
      </c>
      <c r="H45" s="216" t="s">
        <v>95</v>
      </c>
      <c r="I45" s="227" t="s">
        <v>289</v>
      </c>
      <c r="J45" s="226" t="s">
        <v>275</v>
      </c>
      <c r="K45" s="183" t="s">
        <v>280</v>
      </c>
      <c r="L45" s="518" t="s">
        <v>275</v>
      </c>
    </row>
    <row r="46" spans="1:12" ht="43.2" x14ac:dyDescent="0.25">
      <c r="A46" s="17">
        <v>4</v>
      </c>
      <c r="B46" s="11" t="s">
        <v>97</v>
      </c>
      <c r="C46" s="12" t="s">
        <v>91</v>
      </c>
      <c r="D46" s="115"/>
      <c r="E46" s="117"/>
      <c r="F46" s="115"/>
      <c r="G46" s="119"/>
      <c r="H46" s="216" t="s">
        <v>94</v>
      </c>
      <c r="I46" s="227" t="s">
        <v>294</v>
      </c>
      <c r="J46" s="226" t="s">
        <v>267</v>
      </c>
      <c r="K46" s="515" t="s">
        <v>296</v>
      </c>
      <c r="L46" s="518" t="s">
        <v>275</v>
      </c>
    </row>
    <row r="47" spans="1:12" ht="43.2" x14ac:dyDescent="0.25">
      <c r="A47" s="17">
        <v>5</v>
      </c>
      <c r="B47" s="11" t="s">
        <v>98</v>
      </c>
      <c r="C47" s="12" t="s">
        <v>91</v>
      </c>
      <c r="D47" s="115"/>
      <c r="E47" s="117"/>
      <c r="F47" s="8" t="s">
        <v>99</v>
      </c>
      <c r="G47" s="90">
        <v>2000000</v>
      </c>
      <c r="H47" s="216" t="s">
        <v>99</v>
      </c>
      <c r="I47" s="227" t="s">
        <v>295</v>
      </c>
      <c r="J47" s="226" t="s">
        <v>275</v>
      </c>
      <c r="K47" s="183" t="s">
        <v>286</v>
      </c>
      <c r="L47" s="518" t="s">
        <v>275</v>
      </c>
    </row>
    <row r="48" spans="1:12" ht="43.2" x14ac:dyDescent="0.25">
      <c r="A48" s="17">
        <v>6</v>
      </c>
      <c r="B48" s="13" t="s">
        <v>119</v>
      </c>
      <c r="C48" s="8" t="s">
        <v>120</v>
      </c>
      <c r="D48" s="115" t="s">
        <v>121</v>
      </c>
      <c r="E48" s="117">
        <v>800000</v>
      </c>
      <c r="F48" s="115" t="s">
        <v>122</v>
      </c>
      <c r="G48" s="119">
        <v>4000000</v>
      </c>
      <c r="H48" s="216" t="s">
        <v>121</v>
      </c>
      <c r="I48" s="227" t="s">
        <v>297</v>
      </c>
      <c r="J48" s="226" t="s">
        <v>267</v>
      </c>
      <c r="K48" s="515" t="s">
        <v>296</v>
      </c>
      <c r="L48" s="518" t="s">
        <v>275</v>
      </c>
    </row>
    <row r="49" spans="1:12" ht="43.2" x14ac:dyDescent="0.25">
      <c r="A49" s="17">
        <v>7</v>
      </c>
      <c r="B49" s="13" t="s">
        <v>123</v>
      </c>
      <c r="C49" s="8" t="s">
        <v>120</v>
      </c>
      <c r="D49" s="115"/>
      <c r="E49" s="117"/>
      <c r="F49" s="115"/>
      <c r="G49" s="119"/>
      <c r="H49" s="216" t="s">
        <v>122</v>
      </c>
      <c r="I49" s="227" t="s">
        <v>298</v>
      </c>
      <c r="J49" s="226" t="s">
        <v>275</v>
      </c>
      <c r="K49" s="183" t="s">
        <v>281</v>
      </c>
      <c r="L49" s="518" t="s">
        <v>275</v>
      </c>
    </row>
    <row r="50" spans="1:12" ht="21" thickBot="1" x14ac:dyDescent="0.3">
      <c r="A50" s="17">
        <v>8</v>
      </c>
      <c r="B50" s="22" t="s">
        <v>124</v>
      </c>
      <c r="C50" s="21" t="s">
        <v>120</v>
      </c>
      <c r="D50" s="116"/>
      <c r="E50" s="118"/>
      <c r="F50" s="116"/>
      <c r="G50" s="120"/>
      <c r="H50" s="217"/>
      <c r="I50" s="232"/>
      <c r="J50" s="232"/>
      <c r="K50" s="519"/>
      <c r="L50" s="518" t="s">
        <v>275</v>
      </c>
    </row>
    <row r="51" spans="1:12" ht="14.4" thickBot="1" x14ac:dyDescent="0.3">
      <c r="A51" s="14"/>
      <c r="B51" s="15"/>
      <c r="C51" s="16"/>
      <c r="D51" s="25" t="s">
        <v>71</v>
      </c>
      <c r="E51" s="37">
        <f>SUM(E43:E50)</f>
        <v>2800000</v>
      </c>
      <c r="F51" s="23"/>
      <c r="G51" s="33">
        <f>SUM(G43:G50)</f>
        <v>14000000</v>
      </c>
    </row>
    <row r="52" spans="1:12" x14ac:dyDescent="0.25">
      <c r="A52" s="14"/>
      <c r="B52" s="15"/>
      <c r="C52" s="16"/>
      <c r="D52" s="26"/>
      <c r="E52" s="34"/>
      <c r="F52" s="26"/>
      <c r="G52" s="34"/>
    </row>
    <row r="53" spans="1:12" s="4" customFormat="1" ht="14.4" thickBot="1" x14ac:dyDescent="0.3">
      <c r="A53" s="14"/>
      <c r="B53" s="15"/>
      <c r="C53" s="16"/>
      <c r="D53" s="14"/>
      <c r="E53" s="32"/>
      <c r="F53" s="14"/>
      <c r="G53" s="32"/>
      <c r="H53" s="189"/>
      <c r="I53" s="319"/>
      <c r="J53" s="319"/>
      <c r="K53" s="319"/>
      <c r="L53" s="516"/>
    </row>
    <row r="54" spans="1:12" ht="13.8" customHeight="1" x14ac:dyDescent="0.25">
      <c r="A54" s="106" t="s">
        <v>63</v>
      </c>
      <c r="B54" s="107"/>
      <c r="C54" s="107"/>
      <c r="D54" s="107"/>
      <c r="E54" s="107"/>
      <c r="F54" s="107"/>
      <c r="G54" s="108"/>
      <c r="H54" s="191" t="s">
        <v>264</v>
      </c>
      <c r="I54" s="192"/>
      <c r="J54" s="192"/>
      <c r="K54" s="193"/>
      <c r="L54" s="375" t="s">
        <v>292</v>
      </c>
    </row>
    <row r="55" spans="1:12" ht="13.8" customHeight="1" thickBot="1" x14ac:dyDescent="0.3">
      <c r="A55" s="97"/>
      <c r="B55" s="98"/>
      <c r="C55" s="98"/>
      <c r="D55" s="98"/>
      <c r="E55" s="98"/>
      <c r="F55" s="98"/>
      <c r="G55" s="99"/>
      <c r="H55" s="194"/>
      <c r="I55" s="195"/>
      <c r="J55" s="195"/>
      <c r="K55" s="196"/>
      <c r="L55" s="376"/>
    </row>
    <row r="56" spans="1:12" ht="38.4" customHeight="1" thickBot="1" x14ac:dyDescent="0.3">
      <c r="A56" s="97" t="s">
        <v>252</v>
      </c>
      <c r="B56" s="98"/>
      <c r="C56" s="98"/>
      <c r="D56" s="98"/>
      <c r="E56" s="98"/>
      <c r="F56" s="98"/>
      <c r="G56" s="99"/>
      <c r="H56" s="197" t="s">
        <v>293</v>
      </c>
      <c r="I56" s="198"/>
      <c r="J56" s="198"/>
      <c r="K56" s="199"/>
      <c r="L56" s="376"/>
    </row>
    <row r="57" spans="1:12" ht="14.4" thickBot="1" x14ac:dyDescent="0.3">
      <c r="A57" s="109" t="s">
        <v>129</v>
      </c>
      <c r="B57" s="110"/>
      <c r="C57" s="110"/>
      <c r="D57" s="110"/>
      <c r="E57" s="110"/>
      <c r="F57" s="110"/>
      <c r="G57" s="111"/>
      <c r="H57" s="218"/>
      <c r="I57" s="219"/>
      <c r="J57" s="219"/>
      <c r="K57" s="220"/>
      <c r="L57" s="376"/>
    </row>
    <row r="58" spans="1:12" ht="42" thickBot="1" x14ac:dyDescent="0.3">
      <c r="A58" s="7" t="s">
        <v>0</v>
      </c>
      <c r="B58" s="6" t="s">
        <v>1</v>
      </c>
      <c r="C58" s="3" t="s">
        <v>2</v>
      </c>
      <c r="D58" s="3" t="s">
        <v>3</v>
      </c>
      <c r="E58" s="30" t="s">
        <v>4</v>
      </c>
      <c r="F58" s="3" t="s">
        <v>5</v>
      </c>
      <c r="G58" s="29" t="s">
        <v>4</v>
      </c>
      <c r="H58" s="221" t="s">
        <v>262</v>
      </c>
      <c r="I58" s="214"/>
      <c r="J58" s="221" t="s">
        <v>263</v>
      </c>
      <c r="K58" s="215"/>
      <c r="L58" s="376"/>
    </row>
    <row r="59" spans="1:12" ht="43.2" x14ac:dyDescent="0.25">
      <c r="A59" s="17">
        <v>1</v>
      </c>
      <c r="B59" s="11" t="s">
        <v>100</v>
      </c>
      <c r="C59" s="8" t="s">
        <v>101</v>
      </c>
      <c r="D59" s="115" t="s">
        <v>102</v>
      </c>
      <c r="E59" s="117">
        <v>1000000</v>
      </c>
      <c r="F59" s="115" t="s">
        <v>103</v>
      </c>
      <c r="G59" s="119">
        <v>5000000</v>
      </c>
      <c r="H59" s="222" t="s">
        <v>102</v>
      </c>
      <c r="I59" s="513" t="s">
        <v>299</v>
      </c>
      <c r="J59" s="226" t="s">
        <v>267</v>
      </c>
      <c r="K59" s="515" t="s">
        <v>296</v>
      </c>
      <c r="L59" s="520" t="s">
        <v>275</v>
      </c>
    </row>
    <row r="60" spans="1:12" ht="43.2" x14ac:dyDescent="0.25">
      <c r="A60" s="17">
        <v>2</v>
      </c>
      <c r="B60" s="11" t="s">
        <v>104</v>
      </c>
      <c r="C60" s="8" t="s">
        <v>101</v>
      </c>
      <c r="D60" s="115"/>
      <c r="E60" s="117"/>
      <c r="F60" s="115"/>
      <c r="G60" s="119"/>
      <c r="H60" s="216" t="s">
        <v>103</v>
      </c>
      <c r="I60" s="227" t="s">
        <v>300</v>
      </c>
      <c r="J60" s="226"/>
      <c r="K60" s="183" t="s">
        <v>284</v>
      </c>
      <c r="L60" s="521" t="s">
        <v>275</v>
      </c>
    </row>
    <row r="61" spans="1:12" ht="43.2" x14ac:dyDescent="0.25">
      <c r="A61" s="17">
        <v>3</v>
      </c>
      <c r="B61" s="11" t="s">
        <v>105</v>
      </c>
      <c r="C61" s="8" t="s">
        <v>101</v>
      </c>
      <c r="D61" s="115"/>
      <c r="E61" s="117"/>
      <c r="F61" s="115"/>
      <c r="G61" s="119"/>
      <c r="H61" s="216" t="s">
        <v>81</v>
      </c>
      <c r="I61" s="227" t="s">
        <v>272</v>
      </c>
      <c r="J61" s="226" t="s">
        <v>267</v>
      </c>
      <c r="K61" s="515" t="s">
        <v>296</v>
      </c>
      <c r="L61" s="521" t="s">
        <v>275</v>
      </c>
    </row>
    <row r="62" spans="1:12" ht="55.2" customHeight="1" x14ac:dyDescent="0.25">
      <c r="A62" s="17">
        <v>4</v>
      </c>
      <c r="B62" s="11" t="s">
        <v>106</v>
      </c>
      <c r="C62" s="8" t="s">
        <v>101</v>
      </c>
      <c r="D62" s="115"/>
      <c r="E62" s="117"/>
      <c r="F62" s="115"/>
      <c r="G62" s="119"/>
      <c r="H62" s="524" t="s">
        <v>109</v>
      </c>
      <c r="I62" s="526" t="s">
        <v>301</v>
      </c>
      <c r="J62" s="528" t="s">
        <v>275</v>
      </c>
      <c r="K62" s="530" t="s">
        <v>283</v>
      </c>
      <c r="L62" s="521" t="s">
        <v>275</v>
      </c>
    </row>
    <row r="63" spans="1:12" x14ac:dyDescent="0.25">
      <c r="A63" s="17">
        <v>5</v>
      </c>
      <c r="B63" s="11" t="s">
        <v>107</v>
      </c>
      <c r="C63" s="8" t="s">
        <v>101</v>
      </c>
      <c r="D63" s="115"/>
      <c r="E63" s="117"/>
      <c r="F63" s="115"/>
      <c r="G63" s="119"/>
      <c r="H63" s="525"/>
      <c r="I63" s="527"/>
      <c r="J63" s="529"/>
      <c r="K63" s="531"/>
      <c r="L63" s="521"/>
    </row>
    <row r="64" spans="1:12" ht="43.2" x14ac:dyDescent="0.25">
      <c r="A64" s="17">
        <v>6</v>
      </c>
      <c r="B64" s="11" t="s">
        <v>108</v>
      </c>
      <c r="C64" s="8" t="s">
        <v>101</v>
      </c>
      <c r="D64" s="8" t="s">
        <v>81</v>
      </c>
      <c r="E64" s="36">
        <v>400000</v>
      </c>
      <c r="F64" s="8" t="s">
        <v>109</v>
      </c>
      <c r="G64" s="90">
        <v>2000000</v>
      </c>
      <c r="H64" s="216" t="s">
        <v>112</v>
      </c>
      <c r="I64" s="227" t="s">
        <v>302</v>
      </c>
      <c r="J64" s="226" t="s">
        <v>267</v>
      </c>
      <c r="K64" s="515" t="s">
        <v>296</v>
      </c>
      <c r="L64" s="521" t="s">
        <v>275</v>
      </c>
    </row>
    <row r="65" spans="1:12" ht="43.2" x14ac:dyDescent="0.25">
      <c r="A65" s="17">
        <v>7</v>
      </c>
      <c r="B65" s="13" t="s">
        <v>110</v>
      </c>
      <c r="C65" s="8" t="s">
        <v>111</v>
      </c>
      <c r="D65" s="115" t="s">
        <v>112</v>
      </c>
      <c r="E65" s="117">
        <v>800000</v>
      </c>
      <c r="F65" s="115" t="s">
        <v>113</v>
      </c>
      <c r="G65" s="119">
        <v>4000000</v>
      </c>
      <c r="H65" s="216" t="s">
        <v>113</v>
      </c>
      <c r="I65" s="227" t="s">
        <v>303</v>
      </c>
      <c r="J65" s="226" t="s">
        <v>275</v>
      </c>
      <c r="K65" s="183" t="s">
        <v>277</v>
      </c>
      <c r="L65" s="521" t="s">
        <v>275</v>
      </c>
    </row>
    <row r="66" spans="1:12" ht="43.2" x14ac:dyDescent="0.25">
      <c r="A66" s="17">
        <v>8</v>
      </c>
      <c r="B66" s="13" t="s">
        <v>114</v>
      </c>
      <c r="C66" s="8" t="s">
        <v>115</v>
      </c>
      <c r="D66" s="115"/>
      <c r="E66" s="117"/>
      <c r="F66" s="115"/>
      <c r="G66" s="119"/>
      <c r="H66" s="224" t="s">
        <v>118</v>
      </c>
      <c r="I66" s="227" t="s">
        <v>306</v>
      </c>
      <c r="J66" s="226" t="s">
        <v>267</v>
      </c>
      <c r="K66" s="515" t="s">
        <v>296</v>
      </c>
      <c r="L66" s="521" t="s">
        <v>275</v>
      </c>
    </row>
    <row r="67" spans="1:12" ht="43.8" thickBot="1" x14ac:dyDescent="0.3">
      <c r="A67" s="18">
        <v>9</v>
      </c>
      <c r="B67" s="22" t="s">
        <v>116</v>
      </c>
      <c r="C67" s="21" t="s">
        <v>117</v>
      </c>
      <c r="D67" s="21" t="s">
        <v>118</v>
      </c>
      <c r="E67" s="38">
        <v>400000</v>
      </c>
      <c r="F67" s="21" t="s">
        <v>17</v>
      </c>
      <c r="G67" s="90">
        <v>2000000</v>
      </c>
      <c r="H67" s="217" t="s">
        <v>17</v>
      </c>
      <c r="I67" s="231" t="s">
        <v>304</v>
      </c>
      <c r="J67" s="232" t="s">
        <v>267</v>
      </c>
      <c r="K67" s="519" t="s">
        <v>296</v>
      </c>
      <c r="L67" s="522" t="s">
        <v>275</v>
      </c>
    </row>
    <row r="68" spans="1:12" ht="14.4" thickBot="1" x14ac:dyDescent="0.3">
      <c r="D68" s="25" t="s">
        <v>71</v>
      </c>
      <c r="E68" s="37">
        <f>SUM(E59:E67)</f>
        <v>2600000</v>
      </c>
      <c r="F68" s="23"/>
      <c r="G68" s="33">
        <f>SUM(G59:G67)</f>
        <v>13000000</v>
      </c>
    </row>
    <row r="70" spans="1:12" x14ac:dyDescent="0.25">
      <c r="I70" s="523"/>
    </row>
    <row r="72" spans="1:12" x14ac:dyDescent="0.25">
      <c r="H72" s="223"/>
    </row>
    <row r="73" spans="1:12" x14ac:dyDescent="0.25">
      <c r="H73" s="223"/>
    </row>
    <row r="74" spans="1:12" x14ac:dyDescent="0.25">
      <c r="H74" s="223"/>
    </row>
  </sheetData>
  <mergeCells count="85">
    <mergeCell ref="L5:L9"/>
    <mergeCell ref="A1:I1"/>
    <mergeCell ref="H62:H63"/>
    <mergeCell ref="I62:I63"/>
    <mergeCell ref="J62:J63"/>
    <mergeCell ref="K62:K63"/>
    <mergeCell ref="L54:L58"/>
    <mergeCell ref="L38:L42"/>
    <mergeCell ref="L26:L30"/>
    <mergeCell ref="L15:L19"/>
    <mergeCell ref="H54:K55"/>
    <mergeCell ref="H56:K56"/>
    <mergeCell ref="H57:K57"/>
    <mergeCell ref="H58:I58"/>
    <mergeCell ref="J58:K58"/>
    <mergeCell ref="J9:K9"/>
    <mergeCell ref="H15:K16"/>
    <mergeCell ref="H17:K17"/>
    <mergeCell ref="H19:I19"/>
    <mergeCell ref="J19:K19"/>
    <mergeCell ref="H9:I9"/>
    <mergeCell ref="K31:K32"/>
    <mergeCell ref="K33:K34"/>
    <mergeCell ref="H42:I42"/>
    <mergeCell ref="J42:K42"/>
    <mergeCell ref="H38:K39"/>
    <mergeCell ref="H40:K40"/>
    <mergeCell ref="H41:K41"/>
    <mergeCell ref="H31:H32"/>
    <mergeCell ref="H33:H34"/>
    <mergeCell ref="I33:I34"/>
    <mergeCell ref="I31:I32"/>
    <mergeCell ref="J31:J32"/>
    <mergeCell ref="J33:J34"/>
    <mergeCell ref="H18:K18"/>
    <mergeCell ref="H29:K29"/>
    <mergeCell ref="H30:I30"/>
    <mergeCell ref="J30:K30"/>
    <mergeCell ref="H26:K27"/>
    <mergeCell ref="H28:K28"/>
    <mergeCell ref="H8:K8"/>
    <mergeCell ref="H7:K7"/>
    <mergeCell ref="H5:K6"/>
    <mergeCell ref="D21:D22"/>
    <mergeCell ref="E21:E22"/>
    <mergeCell ref="A18:G18"/>
    <mergeCell ref="D10:D11"/>
    <mergeCell ref="E10:E11"/>
    <mergeCell ref="F10:F11"/>
    <mergeCell ref="G10:G11"/>
    <mergeCell ref="A5:G6"/>
    <mergeCell ref="A7:G7"/>
    <mergeCell ref="A8:G8"/>
    <mergeCell ref="A15:G16"/>
    <mergeCell ref="A17:G17"/>
    <mergeCell ref="E31:E34"/>
    <mergeCell ref="A26:G27"/>
    <mergeCell ref="A28:G28"/>
    <mergeCell ref="A29:G29"/>
    <mergeCell ref="F31:F34"/>
    <mergeCell ref="G31:G34"/>
    <mergeCell ref="C32:C33"/>
    <mergeCell ref="D59:D63"/>
    <mergeCell ref="E59:E63"/>
    <mergeCell ref="F59:F63"/>
    <mergeCell ref="G59:G63"/>
    <mergeCell ref="D65:D66"/>
    <mergeCell ref="E65:E66"/>
    <mergeCell ref="F65:F66"/>
    <mergeCell ref="G65:G66"/>
    <mergeCell ref="A54:G55"/>
    <mergeCell ref="A56:G56"/>
    <mergeCell ref="A57:G57"/>
    <mergeCell ref="D48:D50"/>
    <mergeCell ref="E48:E50"/>
    <mergeCell ref="F48:F50"/>
    <mergeCell ref="G48:G50"/>
    <mergeCell ref="D44:D47"/>
    <mergeCell ref="E44:E47"/>
    <mergeCell ref="F45:F46"/>
    <mergeCell ref="G45:G46"/>
    <mergeCell ref="A38:G39"/>
    <mergeCell ref="A40:G40"/>
    <mergeCell ref="A41:G41"/>
    <mergeCell ref="D31:D34"/>
  </mergeCells>
  <hyperlinks>
    <hyperlink ref="I31" r:id="rId1" xr:uid="{5951548E-4093-42EB-A161-6F97991F75D3}"/>
    <hyperlink ref="I33" r:id="rId2" xr:uid="{9E293987-7B68-43EB-A501-9DB5A669951E}"/>
    <hyperlink ref="I11" r:id="rId3" xr:uid="{4D80B66B-E2F7-475F-BC1B-5EB32D4B9781}"/>
    <hyperlink ref="I21" r:id="rId4" xr:uid="{E11D66AA-7836-4A2F-99AA-6A829E1EB386}"/>
    <hyperlink ref="I22" r:id="rId5" xr:uid="{504F49FA-17FB-4E52-983D-03AE85482ACF}"/>
    <hyperlink ref="I23" r:id="rId6" xr:uid="{A41D2283-9649-4397-8261-5433475A722C}"/>
    <hyperlink ref="I20" r:id="rId7" xr:uid="{5E9AB6D7-8C63-42E6-B474-685D73BEE853}"/>
    <hyperlink ref="K65" r:id="rId8" xr:uid="{75A01010-4EE7-4228-90D2-0EBEF363E6CC}"/>
    <hyperlink ref="K21" r:id="rId9" xr:uid="{48DA0F18-9C87-46B4-9F85-8572674081E4}"/>
    <hyperlink ref="K11" r:id="rId10" xr:uid="{2374D48E-37BF-434F-8B9D-596EE9A67DAF}"/>
    <hyperlink ref="K33" r:id="rId11" xr:uid="{81E8BB73-8E67-41BA-84CE-9A856D47A6E7}"/>
    <hyperlink ref="K10" r:id="rId12" xr:uid="{96A8A929-A53A-4508-AE5C-BA355FCAE11B}"/>
    <hyperlink ref="K45" r:id="rId13" xr:uid="{1EDBAB8D-7A28-4387-B1A5-76FBD9E27269}"/>
    <hyperlink ref="K49" r:id="rId14" xr:uid="{90A2E92B-09E5-43CA-9D04-A5281D3F40F6}"/>
    <hyperlink ref="K23" r:id="rId15" xr:uid="{85DB59F2-7753-4799-B914-E00CB69FD006}"/>
    <hyperlink ref="K62" r:id="rId16" xr:uid="{A8F02891-6BBC-4FEB-97AE-811496B8F1F8}"/>
    <hyperlink ref="K60" r:id="rId17" xr:uid="{132320A4-1256-44F7-9C4E-87023DA51E2F}"/>
    <hyperlink ref="K44" r:id="rId18" xr:uid="{CC2080CB-5C5C-4E33-A1EE-27C5B4EA757E}"/>
    <hyperlink ref="K47" r:id="rId19" xr:uid="{21A045E8-FBDB-4EAC-8784-F0A1E964F09C}"/>
    <hyperlink ref="I43" r:id="rId20" xr:uid="{B4B7D25D-FDFF-4345-AF78-D1EC1576D58B}"/>
    <hyperlink ref="I44" r:id="rId21" xr:uid="{E972827C-2B42-4091-8CC9-6005EDBCA65E}"/>
    <hyperlink ref="I45" r:id="rId22" xr:uid="{BC109300-B745-4C07-AA47-3A3DA30FCF5A}"/>
    <hyperlink ref="I46" r:id="rId23" xr:uid="{700F485A-C3FE-45FA-B5FE-7C4E2E13054F}"/>
    <hyperlink ref="I47" r:id="rId24" xr:uid="{146DC45F-85A7-4810-8FB1-CEB6FD4781D2}"/>
    <hyperlink ref="I48" r:id="rId25" xr:uid="{79BCA4B6-6D23-447A-BB93-8AF67DE919B0}"/>
    <hyperlink ref="I49" r:id="rId26" xr:uid="{3C6EEF36-21EF-4E64-ACC0-F9B920C69677}"/>
    <hyperlink ref="I59" r:id="rId27" xr:uid="{3D95D479-ACA5-4113-A0B1-B0F895BCD4A6}"/>
    <hyperlink ref="I60" r:id="rId28" xr:uid="{70262A31-8B3D-4A95-9E31-BA331656096C}"/>
    <hyperlink ref="I61" r:id="rId29" xr:uid="{ABDBE274-99CA-4E50-8336-3CE3490675B5}"/>
    <hyperlink ref="I62" r:id="rId30" xr:uid="{CBD407EB-EED5-4736-91B6-B5FCDCFDDE9C}"/>
    <hyperlink ref="I64" r:id="rId31" xr:uid="{3A25FB5B-7D89-47B3-9C6A-E48A53D23F4D}"/>
    <hyperlink ref="I65" r:id="rId32" xr:uid="{A74151A1-5770-42AD-AAC4-43A5762EAFD4}"/>
    <hyperlink ref="I67" r:id="rId33" xr:uid="{F4797B7D-066E-4695-AB50-81EE2F72B848}"/>
    <hyperlink ref="I66" r:id="rId34" xr:uid="{29A92451-3001-415A-A31B-EA656BDF9AFE}"/>
  </hyperlinks>
  <pageMargins left="0.7" right="0.7" top="0.75" bottom="0.75" header="0.3" footer="0.3"/>
  <pageSetup orientation="portrait" r:id="rId3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BF74-8272-4847-9782-0C681DE6DA84}">
  <dimension ref="A1:G27"/>
  <sheetViews>
    <sheetView showGridLines="0" topLeftCell="A9" zoomScale="70" zoomScaleNormal="70" workbookViewId="0">
      <selection activeCell="B30" sqref="B30"/>
    </sheetView>
  </sheetViews>
  <sheetFormatPr baseColWidth="10" defaultRowHeight="13.8" x14ac:dyDescent="0.25"/>
  <cols>
    <col min="1" max="1" width="3.796875" style="24" bestFit="1" customWidth="1"/>
    <col min="2" max="2" width="39.59765625" bestFit="1" customWidth="1"/>
    <col min="3" max="4" width="27" style="54" customWidth="1"/>
    <col min="5" max="5" width="26.8984375" bestFit="1" customWidth="1"/>
    <col min="7" max="7" width="14.796875" bestFit="1" customWidth="1"/>
  </cols>
  <sheetData>
    <row r="1" spans="1:5" x14ac:dyDescent="0.25">
      <c r="A1" s="167"/>
      <c r="B1" s="167"/>
      <c r="C1" s="167"/>
      <c r="D1" s="167"/>
      <c r="E1" s="167"/>
    </row>
    <row r="2" spans="1:5" x14ac:dyDescent="0.25">
      <c r="B2" s="24"/>
      <c r="C2" s="24"/>
      <c r="D2" s="76"/>
      <c r="E2" s="24"/>
    </row>
    <row r="3" spans="1:5" ht="14.4" thickBot="1" x14ac:dyDescent="0.3">
      <c r="B3" s="24"/>
      <c r="C3" s="24"/>
      <c r="D3" s="76"/>
      <c r="E3" s="24"/>
    </row>
    <row r="4" spans="1:5" ht="37.200000000000003" customHeight="1" x14ac:dyDescent="0.25">
      <c r="A4" s="164" t="s">
        <v>258</v>
      </c>
      <c r="B4" s="165"/>
      <c r="C4" s="165"/>
      <c r="D4" s="165"/>
      <c r="E4" s="166"/>
    </row>
    <row r="5" spans="1:5" s="64" customFormat="1" ht="35.4" customHeight="1" x14ac:dyDescent="0.25">
      <c r="A5" s="68"/>
      <c r="B5" s="69"/>
      <c r="C5" s="69"/>
      <c r="D5" s="69"/>
      <c r="E5" s="70"/>
    </row>
    <row r="6" spans="1:5" x14ac:dyDescent="0.25">
      <c r="A6" s="168" t="s">
        <v>246</v>
      </c>
      <c r="B6" s="169"/>
      <c r="C6" s="71"/>
      <c r="D6" s="71"/>
      <c r="E6" s="72"/>
    </row>
    <row r="7" spans="1:5" x14ac:dyDescent="0.25">
      <c r="A7" s="168" t="s">
        <v>247</v>
      </c>
      <c r="B7" s="169"/>
      <c r="C7" s="71"/>
      <c r="D7" s="71"/>
      <c r="E7" s="72"/>
    </row>
    <row r="8" spans="1:5" x14ac:dyDescent="0.25">
      <c r="A8" s="170" t="s">
        <v>261</v>
      </c>
      <c r="B8" s="171"/>
      <c r="C8" s="171"/>
      <c r="D8" s="171"/>
      <c r="E8" s="172"/>
    </row>
    <row r="9" spans="1:5" s="58" customFormat="1" ht="27.6" x14ac:dyDescent="0.25">
      <c r="A9" s="73" t="s">
        <v>0</v>
      </c>
      <c r="B9" s="67" t="s">
        <v>227</v>
      </c>
      <c r="C9" s="67" t="s">
        <v>225</v>
      </c>
      <c r="D9" s="83" t="s">
        <v>226</v>
      </c>
      <c r="E9" s="89" t="s">
        <v>279</v>
      </c>
    </row>
    <row r="10" spans="1:5" ht="13.8" customHeight="1" x14ac:dyDescent="0.25">
      <c r="A10" s="63">
        <v>1</v>
      </c>
      <c r="B10" s="60" t="s">
        <v>228</v>
      </c>
      <c r="C10" s="59">
        <v>0</v>
      </c>
      <c r="D10" s="84">
        <v>1945950.02</v>
      </c>
      <c r="E10" s="88">
        <f>C10+D10</f>
        <v>1945950.02</v>
      </c>
    </row>
    <row r="11" spans="1:5" ht="13.8" customHeight="1" x14ac:dyDescent="0.25">
      <c r="A11" s="63">
        <v>2</v>
      </c>
      <c r="B11" s="60" t="s">
        <v>229</v>
      </c>
      <c r="C11" s="59">
        <v>0</v>
      </c>
      <c r="D11" s="84">
        <v>1350000</v>
      </c>
      <c r="E11" s="88">
        <f t="shared" ref="E11:E26" si="0">C11+D11</f>
        <v>1350000</v>
      </c>
    </row>
    <row r="12" spans="1:5" ht="13.8" customHeight="1" x14ac:dyDescent="0.25">
      <c r="A12" s="63">
        <v>3</v>
      </c>
      <c r="B12" s="60" t="s">
        <v>230</v>
      </c>
      <c r="C12" s="59">
        <v>0</v>
      </c>
      <c r="D12" s="84">
        <v>522139.21</v>
      </c>
      <c r="E12" s="88">
        <f t="shared" si="0"/>
        <v>522139.21</v>
      </c>
    </row>
    <row r="13" spans="1:5" ht="13.8" customHeight="1" x14ac:dyDescent="0.25">
      <c r="A13" s="63">
        <v>4</v>
      </c>
      <c r="B13" s="60" t="s">
        <v>231</v>
      </c>
      <c r="C13" s="59">
        <v>0</v>
      </c>
      <c r="D13" s="84">
        <v>804720.74000000022</v>
      </c>
      <c r="E13" s="88">
        <f t="shared" si="0"/>
        <v>804720.74000000022</v>
      </c>
    </row>
    <row r="14" spans="1:5" ht="15" customHeight="1" x14ac:dyDescent="0.25">
      <c r="A14" s="63">
        <v>5</v>
      </c>
      <c r="B14" s="60" t="s">
        <v>232</v>
      </c>
      <c r="C14" s="59">
        <v>0</v>
      </c>
      <c r="D14" s="86">
        <v>1758182.8840000001</v>
      </c>
      <c r="E14" s="88">
        <f t="shared" si="0"/>
        <v>1758182.8840000001</v>
      </c>
    </row>
    <row r="15" spans="1:5" x14ac:dyDescent="0.25">
      <c r="A15" s="63">
        <v>6</v>
      </c>
      <c r="B15" s="61" t="s">
        <v>233</v>
      </c>
      <c r="C15" s="55">
        <v>2512000</v>
      </c>
      <c r="D15" s="87">
        <v>25120000</v>
      </c>
      <c r="E15" s="88">
        <f t="shared" si="0"/>
        <v>27632000</v>
      </c>
    </row>
    <row r="16" spans="1:5" ht="13.8" customHeight="1" x14ac:dyDescent="0.25">
      <c r="A16" s="63">
        <v>7</v>
      </c>
      <c r="B16" s="60" t="s">
        <v>234</v>
      </c>
      <c r="C16" s="39">
        <f>INSEP!F32</f>
        <v>3000000</v>
      </c>
      <c r="D16" s="84">
        <f>INSEP!H32</f>
        <v>30000000</v>
      </c>
      <c r="E16" s="88">
        <f t="shared" si="0"/>
        <v>33000000</v>
      </c>
    </row>
    <row r="17" spans="1:7" ht="13.8" customHeight="1" x14ac:dyDescent="0.25">
      <c r="A17" s="63">
        <v>8</v>
      </c>
      <c r="B17" s="60" t="s">
        <v>235</v>
      </c>
      <c r="C17" s="39">
        <v>524000</v>
      </c>
      <c r="D17" s="84">
        <v>5240000</v>
      </c>
      <c r="E17" s="88">
        <f t="shared" si="0"/>
        <v>5764000</v>
      </c>
      <c r="G17" s="28"/>
    </row>
    <row r="18" spans="1:7" ht="13.8" customHeight="1" x14ac:dyDescent="0.25">
      <c r="A18" s="63">
        <v>9</v>
      </c>
      <c r="B18" s="60" t="s">
        <v>236</v>
      </c>
      <c r="C18" s="39">
        <v>774000</v>
      </c>
      <c r="D18" s="84">
        <v>7740000</v>
      </c>
      <c r="E18" s="88">
        <f t="shared" si="0"/>
        <v>8514000</v>
      </c>
    </row>
    <row r="19" spans="1:7" ht="13.8" customHeight="1" x14ac:dyDescent="0.25">
      <c r="A19" s="63">
        <v>10</v>
      </c>
      <c r="B19" s="60" t="s">
        <v>237</v>
      </c>
      <c r="C19" s="39">
        <v>262000</v>
      </c>
      <c r="D19" s="84">
        <v>2620000</v>
      </c>
      <c r="E19" s="88">
        <f t="shared" si="0"/>
        <v>2882000</v>
      </c>
    </row>
    <row r="20" spans="1:7" ht="13.8" customHeight="1" x14ac:dyDescent="0.25">
      <c r="A20" s="63">
        <v>11</v>
      </c>
      <c r="B20" s="60" t="s">
        <v>238</v>
      </c>
      <c r="C20" s="39">
        <v>330000</v>
      </c>
      <c r="D20" s="84">
        <v>3300000</v>
      </c>
      <c r="E20" s="88">
        <f t="shared" si="0"/>
        <v>3630000</v>
      </c>
    </row>
    <row r="21" spans="1:7" ht="13.8" customHeight="1" x14ac:dyDescent="0.25">
      <c r="A21" s="63">
        <v>12</v>
      </c>
      <c r="B21" s="60" t="s">
        <v>239</v>
      </c>
      <c r="C21" s="39">
        <v>800000</v>
      </c>
      <c r="D21" s="84">
        <v>4000000</v>
      </c>
      <c r="E21" s="88">
        <f t="shared" si="0"/>
        <v>4800000</v>
      </c>
    </row>
    <row r="22" spans="1:7" ht="13.8" customHeight="1" x14ac:dyDescent="0.25">
      <c r="A22" s="63">
        <v>13</v>
      </c>
      <c r="B22" s="60" t="s">
        <v>240</v>
      </c>
      <c r="C22" s="39">
        <v>1200000</v>
      </c>
      <c r="D22" s="84">
        <v>6000000</v>
      </c>
      <c r="E22" s="88">
        <f t="shared" si="0"/>
        <v>7200000</v>
      </c>
    </row>
    <row r="23" spans="1:7" ht="13.8" customHeight="1" x14ac:dyDescent="0.25">
      <c r="A23" s="63">
        <v>14</v>
      </c>
      <c r="B23" s="60" t="s">
        <v>241</v>
      </c>
      <c r="C23" s="39">
        <v>1200000</v>
      </c>
      <c r="D23" s="84">
        <v>6000000</v>
      </c>
      <c r="E23" s="88">
        <f t="shared" si="0"/>
        <v>7200000</v>
      </c>
    </row>
    <row r="24" spans="1:7" ht="13.8" customHeight="1" x14ac:dyDescent="0.25">
      <c r="A24" s="63">
        <v>15</v>
      </c>
      <c r="B24" s="60" t="s">
        <v>242</v>
      </c>
      <c r="C24" s="39">
        <v>2800000</v>
      </c>
      <c r="D24" s="84">
        <v>14000000</v>
      </c>
      <c r="E24" s="88">
        <f t="shared" si="0"/>
        <v>16800000</v>
      </c>
    </row>
    <row r="25" spans="1:7" ht="13.8" customHeight="1" x14ac:dyDescent="0.25">
      <c r="A25" s="63">
        <v>16</v>
      </c>
      <c r="B25" s="60" t="s">
        <v>243</v>
      </c>
      <c r="C25" s="39">
        <v>2600000</v>
      </c>
      <c r="D25" s="84">
        <v>13000000</v>
      </c>
      <c r="E25" s="88">
        <f t="shared" si="0"/>
        <v>15600000</v>
      </c>
    </row>
    <row r="26" spans="1:7" x14ac:dyDescent="0.25">
      <c r="A26" s="160" t="s">
        <v>245</v>
      </c>
      <c r="B26" s="161"/>
      <c r="C26" s="62">
        <f>SUM(C10:C25)</f>
        <v>16002000</v>
      </c>
      <c r="D26" s="85">
        <f>SUM(D10:D25)</f>
        <v>123400992.854</v>
      </c>
      <c r="E26" s="88">
        <f t="shared" si="0"/>
        <v>139402992.854</v>
      </c>
    </row>
    <row r="27" spans="1:7" ht="16.2" thickBot="1" x14ac:dyDescent="0.3">
      <c r="A27" s="162" t="s">
        <v>244</v>
      </c>
      <c r="B27" s="163"/>
      <c r="C27" s="157">
        <f>C26+D26</f>
        <v>139402992.854</v>
      </c>
      <c r="D27" s="158"/>
      <c r="E27" s="159"/>
    </row>
  </sheetData>
  <mergeCells count="8">
    <mergeCell ref="C27:E27"/>
    <mergeCell ref="A26:B26"/>
    <mergeCell ref="A27:B27"/>
    <mergeCell ref="A4:E4"/>
    <mergeCell ref="A1:E1"/>
    <mergeCell ref="A6:B6"/>
    <mergeCell ref="A7:B7"/>
    <mergeCell ref="A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825E-4F21-415B-BCD8-9BB34A0D0280}">
  <dimension ref="A1:D10"/>
  <sheetViews>
    <sheetView showGridLines="0" zoomScale="70" zoomScaleNormal="70" workbookViewId="0">
      <selection activeCell="B16" sqref="B16"/>
    </sheetView>
  </sheetViews>
  <sheetFormatPr baseColWidth="10" defaultRowHeight="13.8" x14ac:dyDescent="0.25"/>
  <cols>
    <col min="1" max="1" width="3.796875" bestFit="1" customWidth="1"/>
    <col min="2" max="2" width="79.296875" customWidth="1"/>
    <col min="3" max="3" width="22.19921875" customWidth="1"/>
    <col min="4" max="4" width="11.19921875" style="77"/>
  </cols>
  <sheetData>
    <row r="1" spans="1:4" ht="58.8" customHeight="1" thickBot="1" x14ac:dyDescent="0.3">
      <c r="A1" s="177" t="s">
        <v>259</v>
      </c>
      <c r="B1" s="178"/>
      <c r="C1" s="179"/>
      <c r="D1" s="180" t="s">
        <v>292</v>
      </c>
    </row>
    <row r="2" spans="1:4" x14ac:dyDescent="0.25">
      <c r="A2" s="74"/>
      <c r="B2" s="66"/>
      <c r="C2" s="75"/>
      <c r="D2" s="181"/>
    </row>
    <row r="3" spans="1:4" x14ac:dyDescent="0.25">
      <c r="A3" s="79" t="s">
        <v>246</v>
      </c>
      <c r="B3" s="78"/>
      <c r="C3" s="80"/>
      <c r="D3" s="181"/>
    </row>
    <row r="4" spans="1:4" x14ac:dyDescent="0.25">
      <c r="A4" s="175" t="s">
        <v>247</v>
      </c>
      <c r="B4" s="169"/>
      <c r="C4" s="176"/>
      <c r="D4" s="181"/>
    </row>
    <row r="5" spans="1:4" ht="14.4" thickBot="1" x14ac:dyDescent="0.3">
      <c r="A5" s="79" t="s">
        <v>261</v>
      </c>
      <c r="B5" s="78"/>
      <c r="C5" s="80"/>
      <c r="D5" s="181"/>
    </row>
    <row r="6" spans="1:4" ht="39" customHeight="1" x14ac:dyDescent="0.25">
      <c r="A6" s="94" t="s">
        <v>0</v>
      </c>
      <c r="B6" s="95" t="s">
        <v>248</v>
      </c>
      <c r="C6" s="96" t="s">
        <v>249</v>
      </c>
      <c r="D6" s="181"/>
    </row>
    <row r="7" spans="1:4" x14ac:dyDescent="0.25">
      <c r="A7" s="63">
        <v>1</v>
      </c>
      <c r="B7" s="57" t="s">
        <v>254</v>
      </c>
      <c r="C7" s="27">
        <f>SUM('Montos Total por Depto.'!D10:D14)</f>
        <v>6380992.8540000003</v>
      </c>
      <c r="D7" s="92" t="s">
        <v>290</v>
      </c>
    </row>
    <row r="8" spans="1:4" x14ac:dyDescent="0.25">
      <c r="A8" s="63">
        <v>2</v>
      </c>
      <c r="B8" s="57" t="s">
        <v>251</v>
      </c>
      <c r="C8" s="27">
        <f>SUM('Montos Total por Depto.'!C15:D20)</f>
        <v>81422000</v>
      </c>
      <c r="D8" s="92" t="s">
        <v>290</v>
      </c>
    </row>
    <row r="9" spans="1:4" ht="14.4" thickBot="1" x14ac:dyDescent="0.3">
      <c r="A9" s="63">
        <v>3</v>
      </c>
      <c r="B9" s="57" t="s">
        <v>253</v>
      </c>
      <c r="C9" s="27">
        <f>SUM('Montos Total por Depto.'!C21:D25)</f>
        <v>51600000</v>
      </c>
      <c r="D9" s="93" t="s">
        <v>291</v>
      </c>
    </row>
    <row r="10" spans="1:4" ht="16.2" thickBot="1" x14ac:dyDescent="0.35">
      <c r="A10" s="173" t="s">
        <v>70</v>
      </c>
      <c r="B10" s="174"/>
      <c r="C10" s="65">
        <f>SUM(C7:C9)</f>
        <v>139402992.854</v>
      </c>
      <c r="D10" s="91"/>
    </row>
  </sheetData>
  <mergeCells count="4">
    <mergeCell ref="A10:B10"/>
    <mergeCell ref="A4:C4"/>
    <mergeCell ref="A1:C1"/>
    <mergeCell ref="D1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INSEP</vt:lpstr>
      <vt:lpstr>SEDECOAS</vt:lpstr>
      <vt:lpstr>INVEST-H</vt:lpstr>
      <vt:lpstr>Montos Total por Depto.</vt:lpstr>
      <vt:lpstr>Monto total por Institucion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Marvin</cp:lastModifiedBy>
  <dcterms:created xsi:type="dcterms:W3CDTF">2020-11-10T17:10:17Z</dcterms:created>
  <dcterms:modified xsi:type="dcterms:W3CDTF">2020-12-09T19:34:57Z</dcterms:modified>
</cp:coreProperties>
</file>